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/Users/petru/Downloads/"/>
    </mc:Choice>
  </mc:AlternateContent>
  <xr:revisionPtr revIDLastSave="0" documentId="8_{9FD79D16-26FD-7E4D-B32B-1B35D665BAE4}" xr6:coauthVersionLast="47" xr6:coauthVersionMax="47" xr10:uidLastSave="{00000000-0000-0000-0000-000000000000}"/>
  <bookViews>
    <workbookView xWindow="0" yWindow="760" windowWidth="30240" windowHeight="17180" xr2:uid="{75C35E0F-0F37-46E9-BD29-4D84D0A7E197}"/>
  </bookViews>
  <sheets>
    <sheet name="Antwortübertragungsbogen" sheetId="7" r:id="rId1"/>
    <sheet name="MedAT-Z Auswertung" sheetId="2" r:id="rId2"/>
    <sheet name="Antworten BMS_KFF" sheetId="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63" i="7" l="1"/>
  <c r="AC363" i="7"/>
  <c r="AB363" i="7"/>
  <c r="AA363" i="7"/>
  <c r="Z363" i="7"/>
  <c r="AM363" i="7" s="1"/>
  <c r="AD362" i="7"/>
  <c r="AC362" i="7"/>
  <c r="AB362" i="7"/>
  <c r="AA362" i="7"/>
  <c r="AM362" i="7" s="1"/>
  <c r="Z362" i="7"/>
  <c r="AD361" i="7"/>
  <c r="AC361" i="7"/>
  <c r="AB361" i="7"/>
  <c r="AA361" i="7"/>
  <c r="Z361" i="7"/>
  <c r="AM361" i="7" s="1"/>
  <c r="AD360" i="7"/>
  <c r="AC360" i="7"/>
  <c r="AB360" i="7"/>
  <c r="AM360" i="7" s="1"/>
  <c r="AA360" i="7"/>
  <c r="Z360" i="7"/>
  <c r="AI359" i="7"/>
  <c r="AH359" i="7"/>
  <c r="AG359" i="7"/>
  <c r="AD359" i="7"/>
  <c r="AC359" i="7"/>
  <c r="AB359" i="7"/>
  <c r="AA359" i="7"/>
  <c r="AF359" i="7" s="1"/>
  <c r="Z359" i="7"/>
  <c r="AE359" i="7" s="1"/>
  <c r="AJ359" i="7" s="1"/>
  <c r="AD358" i="7"/>
  <c r="AC358" i="7"/>
  <c r="AB358" i="7"/>
  <c r="AM358" i="7" s="1"/>
  <c r="AA358" i="7"/>
  <c r="Z358" i="7"/>
  <c r="AD357" i="7"/>
  <c r="AC357" i="7"/>
  <c r="AB357" i="7"/>
  <c r="AG354" i="7" s="1"/>
  <c r="AA357" i="7"/>
  <c r="Z357" i="7"/>
  <c r="AM357" i="7" s="1"/>
  <c r="AD356" i="7"/>
  <c r="AC356" i="7"/>
  <c r="AM356" i="7" s="1"/>
  <c r="AB356" i="7"/>
  <c r="AA356" i="7"/>
  <c r="Z356" i="7"/>
  <c r="AM355" i="7"/>
  <c r="AD355" i="7"/>
  <c r="AC355" i="7"/>
  <c r="AB355" i="7"/>
  <c r="AA355" i="7"/>
  <c r="Z355" i="7"/>
  <c r="AM354" i="7"/>
  <c r="AF354" i="7"/>
  <c r="AE354" i="7"/>
  <c r="AD354" i="7"/>
  <c r="AI354" i="7" s="1"/>
  <c r="AC354" i="7"/>
  <c r="AH354" i="7" s="1"/>
  <c r="AB354" i="7"/>
  <c r="AA354" i="7"/>
  <c r="Z354" i="7"/>
  <c r="AM353" i="7"/>
  <c r="AD353" i="7"/>
  <c r="AC353" i="7"/>
  <c r="AB353" i="7"/>
  <c r="AA353" i="7"/>
  <c r="Z353" i="7"/>
  <c r="AD352" i="7"/>
  <c r="AM352" i="7" s="1"/>
  <c r="AC352" i="7"/>
  <c r="AB352" i="7"/>
  <c r="AA352" i="7"/>
  <c r="Z352" i="7"/>
  <c r="AD351" i="7"/>
  <c r="AC351" i="7"/>
  <c r="AB351" i="7"/>
  <c r="AA351" i="7"/>
  <c r="Z351" i="7"/>
  <c r="AM351" i="7" s="1"/>
  <c r="AM350" i="7"/>
  <c r="AD350" i="7"/>
  <c r="AC350" i="7"/>
  <c r="AB350" i="7"/>
  <c r="AA350" i="7"/>
  <c r="Z350" i="7"/>
  <c r="AF349" i="7"/>
  <c r="AD349" i="7"/>
  <c r="AI349" i="7" s="1"/>
  <c r="AC349" i="7"/>
  <c r="AH349" i="7" s="1"/>
  <c r="AB349" i="7"/>
  <c r="AG349" i="7" s="1"/>
  <c r="AA349" i="7"/>
  <c r="Z349" i="7"/>
  <c r="AE349" i="7" s="1"/>
  <c r="AM348" i="7"/>
  <c r="AD348" i="7"/>
  <c r="AC348" i="7"/>
  <c r="AB348" i="7"/>
  <c r="AA348" i="7"/>
  <c r="Z348" i="7"/>
  <c r="AD347" i="7"/>
  <c r="AC347" i="7"/>
  <c r="AB347" i="7"/>
  <c r="AA347" i="7"/>
  <c r="Z347" i="7"/>
  <c r="AM347" i="7" s="1"/>
  <c r="AD346" i="7"/>
  <c r="AC346" i="7"/>
  <c r="AB346" i="7"/>
  <c r="AA346" i="7"/>
  <c r="Z346" i="7"/>
  <c r="AM346" i="7" s="1"/>
  <c r="AD345" i="7"/>
  <c r="AC345" i="7"/>
  <c r="AB345" i="7"/>
  <c r="AA345" i="7"/>
  <c r="AF344" i="7" s="1"/>
  <c r="Z345" i="7"/>
  <c r="AI344" i="7"/>
  <c r="AH344" i="7"/>
  <c r="AG344" i="7"/>
  <c r="AD344" i="7"/>
  <c r="AC344" i="7"/>
  <c r="AB344" i="7"/>
  <c r="AA344" i="7"/>
  <c r="Z344" i="7"/>
  <c r="AE344" i="7" s="1"/>
  <c r="AD343" i="7"/>
  <c r="AC343" i="7"/>
  <c r="AB343" i="7"/>
  <c r="AA343" i="7"/>
  <c r="AM343" i="7" s="1"/>
  <c r="Z343" i="7"/>
  <c r="AD342" i="7"/>
  <c r="AC342" i="7"/>
  <c r="AB342" i="7"/>
  <c r="AA342" i="7"/>
  <c r="Z342" i="7"/>
  <c r="AM342" i="7" s="1"/>
  <c r="AD341" i="7"/>
  <c r="AC341" i="7"/>
  <c r="AB341" i="7"/>
  <c r="AM341" i="7" s="1"/>
  <c r="AA341" i="7"/>
  <c r="Z341" i="7"/>
  <c r="AD340" i="7"/>
  <c r="AC340" i="7"/>
  <c r="AB340" i="7"/>
  <c r="AA340" i="7"/>
  <c r="Z340" i="7"/>
  <c r="AM340" i="7" s="1"/>
  <c r="AI339" i="7"/>
  <c r="AE339" i="7"/>
  <c r="AD339" i="7"/>
  <c r="AC339" i="7"/>
  <c r="AH339" i="7" s="1"/>
  <c r="AB339" i="7"/>
  <c r="AG339" i="7" s="1"/>
  <c r="AA339" i="7"/>
  <c r="Z339" i="7"/>
  <c r="AD338" i="7"/>
  <c r="AC338" i="7"/>
  <c r="AB338" i="7"/>
  <c r="AA338" i="7"/>
  <c r="Z338" i="7"/>
  <c r="AM338" i="7" s="1"/>
  <c r="AD337" i="7"/>
  <c r="AC337" i="7"/>
  <c r="AM337" i="7" s="1"/>
  <c r="AB337" i="7"/>
  <c r="AA337" i="7"/>
  <c r="Z337" i="7"/>
  <c r="AM336" i="7"/>
  <c r="AD336" i="7"/>
  <c r="AC336" i="7"/>
  <c r="AB336" i="7"/>
  <c r="AA336" i="7"/>
  <c r="Z336" i="7"/>
  <c r="AD335" i="7"/>
  <c r="AI334" i="7" s="1"/>
  <c r="AC335" i="7"/>
  <c r="AB335" i="7"/>
  <c r="AA335" i="7"/>
  <c r="Z335" i="7"/>
  <c r="AE334" i="7"/>
  <c r="AD334" i="7"/>
  <c r="AC334" i="7"/>
  <c r="AH334" i="7" s="1"/>
  <c r="AB334" i="7"/>
  <c r="AG334" i="7" s="1"/>
  <c r="AA334" i="7"/>
  <c r="AF334" i="7" s="1"/>
  <c r="Z334" i="7"/>
  <c r="AM334" i="7" s="1"/>
  <c r="AD333" i="7"/>
  <c r="AI329" i="7" s="1"/>
  <c r="AC333" i="7"/>
  <c r="AB333" i="7"/>
  <c r="AA333" i="7"/>
  <c r="Z333" i="7"/>
  <c r="AD332" i="7"/>
  <c r="AC332" i="7"/>
  <c r="AB332" i="7"/>
  <c r="AA332" i="7"/>
  <c r="Z332" i="7"/>
  <c r="AM332" i="7" s="1"/>
  <c r="AM331" i="7"/>
  <c r="AD331" i="7"/>
  <c r="AC331" i="7"/>
  <c r="AB331" i="7"/>
  <c r="AA331" i="7"/>
  <c r="Z331" i="7"/>
  <c r="AD330" i="7"/>
  <c r="AC330" i="7"/>
  <c r="AB330" i="7"/>
  <c r="AA330" i="7"/>
  <c r="Z330" i="7"/>
  <c r="AE329" i="7" s="1"/>
  <c r="AH329" i="7"/>
  <c r="AG329" i="7"/>
  <c r="AF329" i="7"/>
  <c r="AD329" i="7"/>
  <c r="AC329" i="7"/>
  <c r="AB329" i="7"/>
  <c r="AA329" i="7"/>
  <c r="Z329" i="7"/>
  <c r="AM329" i="7" s="1"/>
  <c r="AD328" i="7"/>
  <c r="AC328" i="7"/>
  <c r="AB328" i="7"/>
  <c r="AA328" i="7"/>
  <c r="Z328" i="7"/>
  <c r="AM328" i="7" s="1"/>
  <c r="AD327" i="7"/>
  <c r="AC327" i="7"/>
  <c r="AB327" i="7"/>
  <c r="AA327" i="7"/>
  <c r="Z327" i="7"/>
  <c r="AM327" i="7" s="1"/>
  <c r="AD326" i="7"/>
  <c r="AC326" i="7"/>
  <c r="AB326" i="7"/>
  <c r="AA326" i="7"/>
  <c r="AM326" i="7" s="1"/>
  <c r="Z326" i="7"/>
  <c r="AD325" i="7"/>
  <c r="AC325" i="7"/>
  <c r="AB325" i="7"/>
  <c r="AA325" i="7"/>
  <c r="Z325" i="7"/>
  <c r="AM325" i="7" s="1"/>
  <c r="AH324" i="7"/>
  <c r="AD324" i="7"/>
  <c r="AI324" i="7" s="1"/>
  <c r="AC324" i="7"/>
  <c r="AB324" i="7"/>
  <c r="AG324" i="7" s="1"/>
  <c r="AA324" i="7"/>
  <c r="AF324" i="7" s="1"/>
  <c r="Z324" i="7"/>
  <c r="AD323" i="7"/>
  <c r="AC323" i="7"/>
  <c r="AB323" i="7"/>
  <c r="AA323" i="7"/>
  <c r="Z323" i="7"/>
  <c r="AM323" i="7" s="1"/>
  <c r="AD322" i="7"/>
  <c r="AC322" i="7"/>
  <c r="AB322" i="7"/>
  <c r="AM322" i="7" s="1"/>
  <c r="AA322" i="7"/>
  <c r="Z322" i="7"/>
  <c r="AD321" i="7"/>
  <c r="AC321" i="7"/>
  <c r="AB321" i="7"/>
  <c r="AA321" i="7"/>
  <c r="Z321" i="7"/>
  <c r="AM321" i="7" s="1"/>
  <c r="AD320" i="7"/>
  <c r="AC320" i="7"/>
  <c r="AM320" i="7" s="1"/>
  <c r="AB320" i="7"/>
  <c r="AA320" i="7"/>
  <c r="Z320" i="7"/>
  <c r="AI319" i="7"/>
  <c r="AH319" i="7"/>
  <c r="AD319" i="7"/>
  <c r="AC319" i="7"/>
  <c r="AB319" i="7"/>
  <c r="AG319" i="7" s="1"/>
  <c r="AA319" i="7"/>
  <c r="AF319" i="7" s="1"/>
  <c r="Z319" i="7"/>
  <c r="AE319" i="7" s="1"/>
  <c r="AD318" i="7"/>
  <c r="AC318" i="7"/>
  <c r="AH314" i="7" s="1"/>
  <c r="AB318" i="7"/>
  <c r="AA318" i="7"/>
  <c r="Z318" i="7"/>
  <c r="AM317" i="7"/>
  <c r="AD317" i="7"/>
  <c r="AC317" i="7"/>
  <c r="AB317" i="7"/>
  <c r="AA317" i="7"/>
  <c r="Z317" i="7"/>
  <c r="AD316" i="7"/>
  <c r="AM316" i="7" s="1"/>
  <c r="AC316" i="7"/>
  <c r="AB316" i="7"/>
  <c r="AA316" i="7"/>
  <c r="Z316" i="7"/>
  <c r="AD315" i="7"/>
  <c r="AC315" i="7"/>
  <c r="AB315" i="7"/>
  <c r="AA315" i="7"/>
  <c r="Z315" i="7"/>
  <c r="AM315" i="7" s="1"/>
  <c r="AG314" i="7"/>
  <c r="AF314" i="7"/>
  <c r="AE314" i="7"/>
  <c r="AJ314" i="7" s="1"/>
  <c r="AD314" i="7"/>
  <c r="AI314" i="7" s="1"/>
  <c r="AC314" i="7"/>
  <c r="AB314" i="7"/>
  <c r="AA314" i="7"/>
  <c r="Z314" i="7"/>
  <c r="AM314" i="7" s="1"/>
  <c r="AD313" i="7"/>
  <c r="AC313" i="7"/>
  <c r="AB313" i="7"/>
  <c r="AA313" i="7"/>
  <c r="Z313" i="7"/>
  <c r="AM313" i="7" s="1"/>
  <c r="AM312" i="7"/>
  <c r="AD312" i="7"/>
  <c r="AC312" i="7"/>
  <c r="AB312" i="7"/>
  <c r="AA312" i="7"/>
  <c r="Z312" i="7"/>
  <c r="AD311" i="7"/>
  <c r="AC311" i="7"/>
  <c r="AB311" i="7"/>
  <c r="AA311" i="7"/>
  <c r="Z311" i="7"/>
  <c r="AM311" i="7" s="1"/>
  <c r="AD310" i="7"/>
  <c r="AC310" i="7"/>
  <c r="AB310" i="7"/>
  <c r="AG309" i="7" s="1"/>
  <c r="AA310" i="7"/>
  <c r="Z310" i="7"/>
  <c r="AM310" i="7" s="1"/>
  <c r="AD309" i="7"/>
  <c r="AI309" i="7" s="1"/>
  <c r="AC309" i="7"/>
  <c r="AH309" i="7" s="1"/>
  <c r="AB309" i="7"/>
  <c r="AA309" i="7"/>
  <c r="AF309" i="7" s="1"/>
  <c r="Z309" i="7"/>
  <c r="AE309" i="7" s="1"/>
  <c r="AJ309" i="7" s="1"/>
  <c r="AD308" i="7"/>
  <c r="AC308" i="7"/>
  <c r="AB308" i="7"/>
  <c r="AA308" i="7"/>
  <c r="Z308" i="7"/>
  <c r="AM308" i="7" s="1"/>
  <c r="AD307" i="7"/>
  <c r="AC307" i="7"/>
  <c r="AB307" i="7"/>
  <c r="AA307" i="7"/>
  <c r="AM307" i="7" s="1"/>
  <c r="Z307" i="7"/>
  <c r="AD306" i="7"/>
  <c r="AC306" i="7"/>
  <c r="AB306" i="7"/>
  <c r="AA306" i="7"/>
  <c r="Z306" i="7"/>
  <c r="AM306" i="7" s="1"/>
  <c r="AD305" i="7"/>
  <c r="AC305" i="7"/>
  <c r="AB305" i="7"/>
  <c r="AM305" i="7" s="1"/>
  <c r="AA305" i="7"/>
  <c r="Z305" i="7"/>
  <c r="AM304" i="7"/>
  <c r="AI304" i="7"/>
  <c r="AH304" i="7"/>
  <c r="AG304" i="7"/>
  <c r="AD304" i="7"/>
  <c r="AC304" i="7"/>
  <c r="AB304" i="7"/>
  <c r="AA304" i="7"/>
  <c r="AF304" i="7" s="1"/>
  <c r="Z304" i="7"/>
  <c r="AE304" i="7" s="1"/>
  <c r="AJ304" i="7" s="1"/>
  <c r="AD303" i="7"/>
  <c r="AC303" i="7"/>
  <c r="AB303" i="7"/>
  <c r="AG299" i="7" s="1"/>
  <c r="AA303" i="7"/>
  <c r="Z303" i="7"/>
  <c r="AD302" i="7"/>
  <c r="AC302" i="7"/>
  <c r="AB302" i="7"/>
  <c r="AA302" i="7"/>
  <c r="Z302" i="7"/>
  <c r="AM302" i="7" s="1"/>
  <c r="AD301" i="7"/>
  <c r="AC301" i="7"/>
  <c r="AM301" i="7" s="1"/>
  <c r="AB301" i="7"/>
  <c r="AA301" i="7"/>
  <c r="Z301" i="7"/>
  <c r="AM300" i="7"/>
  <c r="AD300" i="7"/>
  <c r="AC300" i="7"/>
  <c r="AB300" i="7"/>
  <c r="AA300" i="7"/>
  <c r="Z300" i="7"/>
  <c r="AF299" i="7"/>
  <c r="AE299" i="7"/>
  <c r="AD299" i="7"/>
  <c r="AI299" i="7" s="1"/>
  <c r="AC299" i="7"/>
  <c r="AM299" i="7" s="1"/>
  <c r="AB299" i="7"/>
  <c r="AA299" i="7"/>
  <c r="Z299" i="7"/>
  <c r="AM298" i="7"/>
  <c r="AD298" i="7"/>
  <c r="AC298" i="7"/>
  <c r="AB298" i="7"/>
  <c r="AA298" i="7"/>
  <c r="Z298" i="7"/>
  <c r="AD297" i="7"/>
  <c r="AM297" i="7" s="1"/>
  <c r="AC297" i="7"/>
  <c r="AB297" i="7"/>
  <c r="AA297" i="7"/>
  <c r="Z297" i="7"/>
  <c r="AD296" i="7"/>
  <c r="AC296" i="7"/>
  <c r="AB296" i="7"/>
  <c r="AA296" i="7"/>
  <c r="Z296" i="7"/>
  <c r="AM296" i="7" s="1"/>
  <c r="AM295" i="7"/>
  <c r="AD295" i="7"/>
  <c r="AC295" i="7"/>
  <c r="AB295" i="7"/>
  <c r="AA295" i="7"/>
  <c r="Z295" i="7"/>
  <c r="AF294" i="7"/>
  <c r="AD294" i="7"/>
  <c r="AI294" i="7" s="1"/>
  <c r="AC294" i="7"/>
  <c r="AH294" i="7" s="1"/>
  <c r="AB294" i="7"/>
  <c r="AG294" i="7" s="1"/>
  <c r="AA294" i="7"/>
  <c r="Z294" i="7"/>
  <c r="AE294" i="7" s="1"/>
  <c r="AJ294" i="7" s="1"/>
  <c r="AE287" i="7"/>
  <c r="AA284" i="7"/>
  <c r="Z284" i="7"/>
  <c r="AE284" i="7" s="1"/>
  <c r="AE283" i="7"/>
  <c r="AA283" i="7"/>
  <c r="Z283" i="7"/>
  <c r="AA282" i="7"/>
  <c r="Z282" i="7"/>
  <c r="AE282" i="7" s="1"/>
  <c r="AA281" i="7"/>
  <c r="AC280" i="7" s="1"/>
  <c r="Z281" i="7"/>
  <c r="AB280" i="7"/>
  <c r="AD280" i="7" s="1"/>
  <c r="AA280" i="7"/>
  <c r="Z280" i="7"/>
  <c r="AE280" i="7" s="1"/>
  <c r="AA279" i="7"/>
  <c r="Z279" i="7"/>
  <c r="AE279" i="7" s="1"/>
  <c r="AE278" i="7"/>
  <c r="AA278" i="7"/>
  <c r="Z278" i="7"/>
  <c r="AA277" i="7"/>
  <c r="Z277" i="7"/>
  <c r="AE277" i="7" s="1"/>
  <c r="AA276" i="7"/>
  <c r="Z276" i="7"/>
  <c r="AE276" i="7" s="1"/>
  <c r="AE275" i="7"/>
  <c r="AC275" i="7"/>
  <c r="AA275" i="7"/>
  <c r="Z275" i="7"/>
  <c r="AB275" i="7" s="1"/>
  <c r="AD275" i="7" s="1"/>
  <c r="AE274" i="7"/>
  <c r="AA274" i="7"/>
  <c r="Z274" i="7"/>
  <c r="AA273" i="7"/>
  <c r="Z273" i="7"/>
  <c r="AE273" i="7" s="1"/>
  <c r="AA272" i="7"/>
  <c r="AE272" i="7" s="1"/>
  <c r="Z272" i="7"/>
  <c r="AA271" i="7"/>
  <c r="Z271" i="7"/>
  <c r="AE271" i="7" s="1"/>
  <c r="AA270" i="7"/>
  <c r="AC270" i="7" s="1"/>
  <c r="Z270" i="7"/>
  <c r="AE270" i="7" s="1"/>
  <c r="AE269" i="7"/>
  <c r="AA269" i="7"/>
  <c r="Z269" i="7"/>
  <c r="AA268" i="7"/>
  <c r="Z268" i="7"/>
  <c r="AE268" i="7" s="1"/>
  <c r="AA267" i="7"/>
  <c r="Z267" i="7"/>
  <c r="AE267" i="7" s="1"/>
  <c r="AA266" i="7"/>
  <c r="Z266" i="7"/>
  <c r="AB265" i="7" s="1"/>
  <c r="AA265" i="7"/>
  <c r="AC265" i="7" s="1"/>
  <c r="Z265" i="7"/>
  <c r="AE265" i="7" s="1"/>
  <c r="AA264" i="7"/>
  <c r="Z264" i="7"/>
  <c r="AE264" i="7" s="1"/>
  <c r="AA263" i="7"/>
  <c r="AE263" i="7" s="1"/>
  <c r="Z263" i="7"/>
  <c r="AA262" i="7"/>
  <c r="Z262" i="7"/>
  <c r="AE262" i="7" s="1"/>
  <c r="AE261" i="7"/>
  <c r="AA261" i="7"/>
  <c r="Z261" i="7"/>
  <c r="AE260" i="7"/>
  <c r="AB260" i="7"/>
  <c r="AA260" i="7"/>
  <c r="Z260" i="7"/>
  <c r="AA259" i="7"/>
  <c r="Z259" i="7"/>
  <c r="AE259" i="7" s="1"/>
  <c r="AA258" i="7"/>
  <c r="Z258" i="7"/>
  <c r="AE258" i="7" s="1"/>
  <c r="AA257" i="7"/>
  <c r="Z257" i="7"/>
  <c r="AE257" i="7" s="1"/>
  <c r="AA256" i="7"/>
  <c r="AE256" i="7" s="1"/>
  <c r="Z256" i="7"/>
  <c r="AE255" i="7"/>
  <c r="AA255" i="7"/>
  <c r="AC255" i="7" s="1"/>
  <c r="Z255" i="7"/>
  <c r="AB255" i="7" s="1"/>
  <c r="AD255" i="7" s="1"/>
  <c r="AA254" i="7"/>
  <c r="AE254" i="7" s="1"/>
  <c r="Z254" i="7"/>
  <c r="AA253" i="7"/>
  <c r="Z253" i="7"/>
  <c r="AE253" i="7" s="1"/>
  <c r="AE252" i="7"/>
  <c r="AA252" i="7"/>
  <c r="Z252" i="7"/>
  <c r="AA251" i="7"/>
  <c r="Z251" i="7"/>
  <c r="AE251" i="7" s="1"/>
  <c r="AE250" i="7"/>
  <c r="AA250" i="7"/>
  <c r="AC250" i="7" s="1"/>
  <c r="Z250" i="7"/>
  <c r="AB250" i="7" s="1"/>
  <c r="AA249" i="7"/>
  <c r="Z249" i="7"/>
  <c r="AE249" i="7" s="1"/>
  <c r="AA248" i="7"/>
  <c r="Z248" i="7"/>
  <c r="AE248" i="7" s="1"/>
  <c r="AA247" i="7"/>
  <c r="AE247" i="7" s="1"/>
  <c r="Z247" i="7"/>
  <c r="AE246" i="7"/>
  <c r="AA246" i="7"/>
  <c r="Z246" i="7"/>
  <c r="AA245" i="7"/>
  <c r="AE245" i="7" s="1"/>
  <c r="Z245" i="7"/>
  <c r="AA244" i="7"/>
  <c r="Z244" i="7"/>
  <c r="AE244" i="7" s="1"/>
  <c r="AE243" i="7"/>
  <c r="AA243" i="7"/>
  <c r="Z243" i="7"/>
  <c r="AA242" i="7"/>
  <c r="AC240" i="7" s="1"/>
  <c r="Z242" i="7"/>
  <c r="AE242" i="7" s="1"/>
  <c r="AE241" i="7"/>
  <c r="AA241" i="7"/>
  <c r="Z241" i="7"/>
  <c r="AA240" i="7"/>
  <c r="Z240" i="7"/>
  <c r="AE240" i="7" s="1"/>
  <c r="AA239" i="7"/>
  <c r="Z239" i="7"/>
  <c r="AE239" i="7" s="1"/>
  <c r="AA238" i="7"/>
  <c r="AE238" i="7" s="1"/>
  <c r="Z238" i="7"/>
  <c r="AE237" i="7"/>
  <c r="AA237" i="7"/>
  <c r="Z237" i="7"/>
  <c r="AA236" i="7"/>
  <c r="AC235" i="7" s="1"/>
  <c r="Z236" i="7"/>
  <c r="AE236" i="7" s="1"/>
  <c r="AE235" i="7"/>
  <c r="AA235" i="7"/>
  <c r="Z235" i="7"/>
  <c r="AB235" i="7" s="1"/>
  <c r="AE234" i="7"/>
  <c r="AA234" i="7"/>
  <c r="Z234" i="7"/>
  <c r="AA233" i="7"/>
  <c r="Z233" i="7"/>
  <c r="AE233" i="7" s="1"/>
  <c r="AE232" i="7"/>
  <c r="AA232" i="7"/>
  <c r="Z232" i="7"/>
  <c r="AA231" i="7"/>
  <c r="Z231" i="7"/>
  <c r="AE231" i="7" s="1"/>
  <c r="AA230" i="7"/>
  <c r="AC230" i="7" s="1"/>
  <c r="Z230" i="7"/>
  <c r="AE230" i="7" s="1"/>
  <c r="AA229" i="7"/>
  <c r="Z229" i="7"/>
  <c r="AE229" i="7" s="1"/>
  <c r="AA228" i="7"/>
  <c r="AE228" i="7" s="1"/>
  <c r="Z228" i="7"/>
  <c r="AA227" i="7"/>
  <c r="Z227" i="7"/>
  <c r="AB225" i="7" s="1"/>
  <c r="AD225" i="7" s="1"/>
  <c r="AA226" i="7"/>
  <c r="AE226" i="7" s="1"/>
  <c r="Z226" i="7"/>
  <c r="AA225" i="7"/>
  <c r="AC225" i="7" s="1"/>
  <c r="Z225" i="7"/>
  <c r="AE225" i="7" s="1"/>
  <c r="AA224" i="7"/>
  <c r="Z224" i="7"/>
  <c r="AE224" i="7" s="1"/>
  <c r="AE223" i="7"/>
  <c r="AA223" i="7"/>
  <c r="Z223" i="7"/>
  <c r="AA222" i="7"/>
  <c r="Z222" i="7"/>
  <c r="AE222" i="7" s="1"/>
  <c r="AA221" i="7"/>
  <c r="Z221" i="7"/>
  <c r="AB220" i="7" s="1"/>
  <c r="AD220" i="7" s="1"/>
  <c r="AE220" i="7"/>
  <c r="AC220" i="7"/>
  <c r="AA220" i="7"/>
  <c r="Z220" i="7"/>
  <c r="AA219" i="7"/>
  <c r="Z219" i="7"/>
  <c r="AE219" i="7" s="1"/>
  <c r="AA218" i="7"/>
  <c r="Z218" i="7"/>
  <c r="AE218" i="7" s="1"/>
  <c r="AA217" i="7"/>
  <c r="AE217" i="7" s="1"/>
  <c r="Z217" i="7"/>
  <c r="AA216" i="7"/>
  <c r="Z216" i="7"/>
  <c r="AE216" i="7" s="1"/>
  <c r="AA215" i="7"/>
  <c r="AC215" i="7" s="1"/>
  <c r="Z215" i="7"/>
  <c r="AE215" i="7" s="1"/>
  <c r="AB212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3" i="7"/>
  <c r="Z192" i="7"/>
  <c r="Z191" i="7"/>
  <c r="AA168" i="7" s="1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47" i="7"/>
  <c r="Z146" i="7"/>
  <c r="Z145" i="7"/>
  <c r="Z144" i="7"/>
  <c r="Z143" i="7"/>
  <c r="Z142" i="7"/>
  <c r="Z141" i="7"/>
  <c r="Z140" i="7"/>
  <c r="Z139" i="7"/>
  <c r="Z138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4" i="7"/>
  <c r="Z111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AA197" i="7" l="1"/>
  <c r="AA150" i="7"/>
  <c r="AA137" i="7"/>
  <c r="AA74" i="7"/>
  <c r="AA47" i="7"/>
  <c r="AA4" i="7"/>
  <c r="AA119" i="7"/>
  <c r="AA95" i="7"/>
  <c r="AN314" i="7"/>
  <c r="AK314" i="7"/>
  <c r="AL314" i="7" s="1" a="1"/>
  <c r="AL314" i="7" s="1"/>
  <c r="AK309" i="7"/>
  <c r="AL309" i="7" s="1" a="1"/>
  <c r="AL309" i="7" s="1"/>
  <c r="AN309" i="7"/>
  <c r="AJ319" i="7"/>
  <c r="AJ349" i="7"/>
  <c r="AD265" i="7"/>
  <c r="AJ299" i="7"/>
  <c r="AN359" i="7"/>
  <c r="AK359" i="7"/>
  <c r="AL359" i="7" s="1" a="1"/>
  <c r="AL359" i="7" s="1"/>
  <c r="AN294" i="7"/>
  <c r="AK294" i="7"/>
  <c r="AL294" i="7" s="1" a="1"/>
  <c r="AL294" i="7" s="1"/>
  <c r="AN304" i="7"/>
  <c r="AK304" i="7"/>
  <c r="AL304" i="7" s="1" a="1"/>
  <c r="AL304" i="7" s="1"/>
  <c r="AJ344" i="7"/>
  <c r="AD235" i="7"/>
  <c r="AJ354" i="7"/>
  <c r="AJ329" i="7"/>
  <c r="AJ334" i="7"/>
  <c r="AD250" i="7"/>
  <c r="AB245" i="7"/>
  <c r="AC260" i="7"/>
  <c r="AD260" i="7" s="1"/>
  <c r="AE281" i="7"/>
  <c r="AM333" i="7"/>
  <c r="AM335" i="7"/>
  <c r="AM339" i="7"/>
  <c r="AB230" i="7"/>
  <c r="AD230" i="7" s="1"/>
  <c r="AC245" i="7"/>
  <c r="AE266" i="7"/>
  <c r="AM318" i="7"/>
  <c r="AM324" i="7"/>
  <c r="AB215" i="7"/>
  <c r="AD215" i="7" s="1"/>
  <c r="AB270" i="7"/>
  <c r="AD270" i="7" s="1"/>
  <c r="AM303" i="7"/>
  <c r="AM309" i="7"/>
  <c r="AE227" i="7"/>
  <c r="AM294" i="7"/>
  <c r="AE324" i="7"/>
  <c r="AJ324" i="7" s="1"/>
  <c r="AF339" i="7"/>
  <c r="AJ339" i="7" s="1"/>
  <c r="AM345" i="7"/>
  <c r="AM349" i="7"/>
  <c r="AE221" i="7"/>
  <c r="AB240" i="7"/>
  <c r="AD240" i="7" s="1"/>
  <c r="AH299" i="7"/>
  <c r="AM330" i="7"/>
  <c r="AM319" i="7"/>
  <c r="AM359" i="7"/>
  <c r="AM344" i="7"/>
  <c r="AK339" i="7" l="1"/>
  <c r="AL339" i="7" s="1" a="1"/>
  <c r="AL339" i="7" s="1"/>
  <c r="AN339" i="7"/>
  <c r="AN329" i="7"/>
  <c r="AK329" i="7"/>
  <c r="AL329" i="7" s="1" a="1"/>
  <c r="AL329" i="7" s="1"/>
  <c r="AK324" i="7"/>
  <c r="AL324" i="7" s="1" a="1"/>
  <c r="AL324" i="7" s="1"/>
  <c r="AN324" i="7"/>
  <c r="AN349" i="7"/>
  <c r="AK349" i="7"/>
  <c r="AL349" i="7" s="1" a="1"/>
  <c r="AL349" i="7" s="1"/>
  <c r="AN344" i="7"/>
  <c r="AK344" i="7"/>
  <c r="AL344" i="7" s="1" a="1"/>
  <c r="AL344" i="7" s="1"/>
  <c r="AN319" i="7"/>
  <c r="AK319" i="7"/>
  <c r="AL319" i="7" s="1" a="1"/>
  <c r="AL319" i="7" s="1"/>
  <c r="AK299" i="7"/>
  <c r="AL299" i="7" s="1" a="1"/>
  <c r="AL299" i="7" s="1"/>
  <c r="AN299" i="7"/>
  <c r="AK354" i="7"/>
  <c r="AL354" i="7" s="1" a="1"/>
  <c r="AL354" i="7" s="1"/>
  <c r="AN354" i="7"/>
  <c r="AN334" i="7"/>
  <c r="AK334" i="7"/>
  <c r="AL334" i="7" s="1" a="1"/>
  <c r="AL334" i="7" s="1"/>
  <c r="AD245" i="7"/>
  <c r="F217" i="7" l="1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6" i="7"/>
  <c r="F268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15" i="7"/>
  <c r="F216" i="7"/>
  <c r="I363" i="7"/>
  <c r="F11" i="2"/>
  <c r="F10" i="2"/>
  <c r="F12" i="2" s="1"/>
  <c r="D115" i="7"/>
  <c r="D112" i="7"/>
  <c r="H8" i="2"/>
  <c r="G8" i="2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5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48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75" i="7"/>
  <c r="E97" i="7"/>
  <c r="E98" i="7"/>
  <c r="E99" i="7"/>
  <c r="E100" i="7"/>
  <c r="E101" i="7"/>
  <c r="E102" i="7"/>
  <c r="E103" i="7"/>
  <c r="E104" i="7"/>
  <c r="E105" i="7"/>
  <c r="E106" i="7"/>
  <c r="E107" i="7"/>
  <c r="E96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9" i="7"/>
  <c r="E140" i="7"/>
  <c r="E141" i="7"/>
  <c r="E142" i="7"/>
  <c r="E143" i="7"/>
  <c r="E144" i="7"/>
  <c r="E145" i="7"/>
  <c r="E146" i="7"/>
  <c r="E147" i="7"/>
  <c r="E138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51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69" i="7"/>
  <c r="E199" i="7"/>
  <c r="E200" i="7"/>
  <c r="E201" i="7"/>
  <c r="E202" i="7"/>
  <c r="E203" i="7"/>
  <c r="E204" i="7"/>
  <c r="E205" i="7"/>
  <c r="E206" i="7"/>
  <c r="E207" i="7"/>
  <c r="E208" i="7"/>
  <c r="E209" i="7"/>
  <c r="E198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B367" i="7"/>
  <c r="F4" i="2"/>
  <c r="F20" i="2"/>
  <c r="E20" i="2"/>
  <c r="R23" i="2" s="1"/>
  <c r="C28" i="2"/>
  <c r="C27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E14" i="2"/>
  <c r="J18" i="2" s="1"/>
  <c r="F265" i="7" l="1"/>
  <c r="P23" i="2"/>
  <c r="L23" i="2"/>
  <c r="K23" i="2"/>
  <c r="T23" i="2"/>
  <c r="Q23" i="2"/>
  <c r="N23" i="2"/>
  <c r="O23" i="2"/>
  <c r="M23" i="2"/>
  <c r="V23" i="2"/>
  <c r="J23" i="2"/>
  <c r="J25" i="2" s="1"/>
  <c r="U23" i="2"/>
  <c r="U25" i="2" s="1"/>
  <c r="I23" i="2"/>
  <c r="I25" i="2" s="1"/>
  <c r="H23" i="2"/>
  <c r="S23" i="2"/>
  <c r="G23" i="2"/>
  <c r="F269" i="7"/>
  <c r="F267" i="7"/>
  <c r="Q18" i="2"/>
  <c r="Q25" i="2" s="1"/>
  <c r="M18" i="2"/>
  <c r="L18" i="2"/>
  <c r="L25" i="2" s="1"/>
  <c r="P18" i="2"/>
  <c r="U18" i="2"/>
  <c r="I18" i="2"/>
  <c r="P25" i="2"/>
  <c r="T18" i="2"/>
  <c r="T25" i="2" s="1"/>
  <c r="R18" i="2"/>
  <c r="R25" i="2" s="1"/>
  <c r="F17" i="2"/>
  <c r="F16" i="2"/>
  <c r="F15" i="2"/>
  <c r="F14" i="2"/>
  <c r="F7" i="2"/>
  <c r="F6" i="2"/>
  <c r="F5" i="2"/>
  <c r="H18" i="2"/>
  <c r="O18" i="2"/>
  <c r="O25" i="2" s="1"/>
  <c r="S18" i="2"/>
  <c r="N18" i="2"/>
  <c r="N25" i="2" s="1"/>
  <c r="G18" i="2"/>
  <c r="K18" i="2"/>
  <c r="V18" i="2"/>
  <c r="F8" i="2" l="1"/>
  <c r="F18" i="2"/>
  <c r="M25" i="2"/>
  <c r="H25" i="2"/>
  <c r="S25" i="2"/>
  <c r="G25" i="2"/>
  <c r="K25" i="2"/>
  <c r="V25" i="2"/>
  <c r="F21" i="2" l="1"/>
  <c r="F22" i="2" l="1"/>
  <c r="F23" i="2" s="1"/>
  <c r="F2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<sst xmlns="http://schemas.openxmlformats.org/spreadsheetml/2006/main" count="1202" uniqueCount="148">
  <si>
    <t>Hier werden die richtigen Antworten eingetragen</t>
  </si>
  <si>
    <t>Hier wird kontrolliert, ob die Antworten richtig, oder falsch sind</t>
  </si>
  <si>
    <t>Biologie</t>
  </si>
  <si>
    <t>Antworten bitte hier eingeben</t>
  </si>
  <si>
    <t>Antworten bitte hier in Großbuchstaben eingeben</t>
  </si>
  <si>
    <t>Name der Fragenersteller:in</t>
  </si>
  <si>
    <t>Summe der richtigen Antworten</t>
  </si>
  <si>
    <t>Zu erreichbare Punkte</t>
  </si>
  <si>
    <t>Zum Beispiel, wenn Antwort A angekreuzt wurde</t>
  </si>
  <si>
    <t>"A" ODER "a" eintragen</t>
  </si>
  <si>
    <t>Markus Müller</t>
  </si>
  <si>
    <t>A</t>
  </si>
  <si>
    <t>BMS</t>
  </si>
  <si>
    <t>Chemie</t>
  </si>
  <si>
    <t>Physik</t>
  </si>
  <si>
    <t>Mathematik</t>
  </si>
  <si>
    <t>MF</t>
  </si>
  <si>
    <t>Drahtbiegen</t>
  </si>
  <si>
    <t>TV</t>
  </si>
  <si>
    <t>Erhaltene Punkte Drahtbiegen</t>
  </si>
  <si>
    <t>-</t>
  </si>
  <si>
    <t>Formen spiegeln</t>
  </si>
  <si>
    <t>Erhaltene Punkte Formen spiegeln</t>
  </si>
  <si>
    <t>KFF</t>
  </si>
  <si>
    <t>Figuren zusammensetzen</t>
  </si>
  <si>
    <t>Zahlenfolgen</t>
  </si>
  <si>
    <t>Wortflüssigkeit</t>
  </si>
  <si>
    <t>Gedächtnis und Merkfähigkeit</t>
  </si>
  <si>
    <t>Emotionen regulieren</t>
  </si>
  <si>
    <t>Richtig?</t>
  </si>
  <si>
    <t>SEK</t>
  </si>
  <si>
    <t>Emotionen erkennen</t>
  </si>
  <si>
    <t>Antworten (EHER WAHRSCHEINL.) bitte hier eingeben</t>
  </si>
  <si>
    <t>Antworten (EHER UNWAHRSCHEINL.) bitte hier eingeben</t>
  </si>
  <si>
    <t>Antworten (WAHRSCHEINLICH) bitte hier eingeben</t>
  </si>
  <si>
    <t>Antworten (EHER UNWAHRSCHEINLICH) bitte hier eingeben</t>
  </si>
  <si>
    <t>Eher wahrscheinlich (X)</t>
  </si>
  <si>
    <t>Eher unwahr-scheinlich (X)</t>
  </si>
  <si>
    <t>Eher wahr-scheinlich (X)</t>
  </si>
  <si>
    <t>Hier die gesamte Punkteanzahl ggf. kontrollieren</t>
  </si>
  <si>
    <t>Zum Beispiel wenn eher wahrscheinlich gekreuzt wurde</t>
  </si>
  <si>
    <t>"X" ODER "x" eintragen</t>
  </si>
  <si>
    <t>X</t>
  </si>
  <si>
    <t>Zum Beispiel wenn eher unwahrscheinlich gekreuzt wurde</t>
  </si>
  <si>
    <t>Max:in Musterman:frau</t>
  </si>
  <si>
    <t> </t>
  </si>
  <si>
    <t>x</t>
  </si>
  <si>
    <t>Hier ist das ="10" da, die Summe aus allen Feldern einer Frage 10 ergibt</t>
  </si>
  <si>
    <t>Soziales Entscheiden</t>
  </si>
  <si>
    <t>B</t>
  </si>
  <si>
    <t>C</t>
  </si>
  <si>
    <t>D</t>
  </si>
  <si>
    <t>E</t>
  </si>
  <si>
    <t>Zum Beispiel, wenn Antwort A1 gekreuzt wurde</t>
  </si>
  <si>
    <t>Zum Beispiel, wenn Antwort B2 gekreuzt wurde</t>
  </si>
  <si>
    <t>Zum Beispiel, wenn Antwort C3 gekreuzt wurde</t>
  </si>
  <si>
    <t>Zum Beispiel, wenn Antwort D4 gekreuzt wurde</t>
  </si>
  <si>
    <t>Zum Beispiel, wenn Antwort E5 gekreuzt wurde</t>
  </si>
  <si>
    <t>92 A</t>
  </si>
  <si>
    <t>92 B</t>
  </si>
  <si>
    <t>92 C</t>
  </si>
  <si>
    <t>92 D</t>
  </si>
  <si>
    <t>92 E</t>
  </si>
  <si>
    <t>93 A</t>
  </si>
  <si>
    <t>93 B</t>
  </si>
  <si>
    <t>93 C</t>
  </si>
  <si>
    <t>93 D</t>
  </si>
  <si>
    <t>93 E</t>
  </si>
  <si>
    <t>94 A</t>
  </si>
  <si>
    <t>94 B</t>
  </si>
  <si>
    <t>94 C</t>
  </si>
  <si>
    <t>94 D</t>
  </si>
  <si>
    <t>94 E</t>
  </si>
  <si>
    <t>95 A</t>
  </si>
  <si>
    <t>95 B</t>
  </si>
  <si>
    <t>95 C</t>
  </si>
  <si>
    <t>95 D</t>
  </si>
  <si>
    <t>95 E</t>
  </si>
  <si>
    <t>96 A</t>
  </si>
  <si>
    <t>96 B</t>
  </si>
  <si>
    <t>96 C</t>
  </si>
  <si>
    <t>96 D</t>
  </si>
  <si>
    <t>96 E</t>
  </si>
  <si>
    <t>97 A</t>
  </si>
  <si>
    <t>97 B</t>
  </si>
  <si>
    <t>97 C</t>
  </si>
  <si>
    <t>97 D</t>
  </si>
  <si>
    <t>97 E</t>
  </si>
  <si>
    <t>98 A</t>
  </si>
  <si>
    <t>98 B</t>
  </si>
  <si>
    <t>98 C</t>
  </si>
  <si>
    <t>98 D</t>
  </si>
  <si>
    <t>98 E</t>
  </si>
  <si>
    <t>99 A</t>
  </si>
  <si>
    <t>99 B</t>
  </si>
  <si>
    <t>99 C</t>
  </si>
  <si>
    <t>99 D</t>
  </si>
  <si>
    <t>99 E</t>
  </si>
  <si>
    <t>100 A</t>
  </si>
  <si>
    <t>100 B</t>
  </si>
  <si>
    <t>100 C</t>
  </si>
  <si>
    <t>100 D</t>
  </si>
  <si>
    <t>100 E</t>
  </si>
  <si>
    <t>101 A</t>
  </si>
  <si>
    <t>101 B</t>
  </si>
  <si>
    <t>101 C</t>
  </si>
  <si>
    <t>101 D</t>
  </si>
  <si>
    <t>101 E</t>
  </si>
  <si>
    <t>102 A</t>
  </si>
  <si>
    <t>102 B</t>
  </si>
  <si>
    <t>102 C</t>
  </si>
  <si>
    <t>102 D</t>
  </si>
  <si>
    <t>102 E</t>
  </si>
  <si>
    <t>103 A</t>
  </si>
  <si>
    <t>103 B</t>
  </si>
  <si>
    <t>103 C</t>
  </si>
  <si>
    <t>103 D</t>
  </si>
  <si>
    <t>103 E</t>
  </si>
  <si>
    <t>104 A</t>
  </si>
  <si>
    <t>104 B</t>
  </si>
  <si>
    <t>104 C</t>
  </si>
  <si>
    <t>104 D</t>
  </si>
  <si>
    <t>104 E</t>
  </si>
  <si>
    <t>105 A</t>
  </si>
  <si>
    <t>105 B</t>
  </si>
  <si>
    <t>105 C</t>
  </si>
  <si>
    <t>105 D</t>
  </si>
  <si>
    <t>105 E</t>
  </si>
  <si>
    <t>Sobald alle Antworten eingetragen wurden, bitte im Feld daneben ein "X" machen</t>
  </si>
  <si>
    <t>Kategorie</t>
  </si>
  <si>
    <t>Aufgaben</t>
  </si>
  <si>
    <t>Anteil</t>
  </si>
  <si>
    <t>Punkte</t>
  </si>
  <si>
    <t>Probe MedAt</t>
  </si>
  <si>
    <t>Mathe</t>
  </si>
  <si>
    <t>Erreicht</t>
  </si>
  <si>
    <t>DB</t>
  </si>
  <si>
    <t>FS</t>
  </si>
  <si>
    <t>FZ</t>
  </si>
  <si>
    <t>ZF</t>
  </si>
  <si>
    <t>WF</t>
  </si>
  <si>
    <t>GM</t>
  </si>
  <si>
    <t>ER</t>
  </si>
  <si>
    <t>EE</t>
  </si>
  <si>
    <t>SE</t>
  </si>
  <si>
    <t>Gesamtwertung</t>
  </si>
  <si>
    <t>Bitte in der folgenden Tabelle den Antwortbogen vom ÖH-ProbeMedAT 2024 übertragen</t>
  </si>
  <si>
    <t>MedAT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</si>
</sst>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rgb="FF3F3F76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006100"/>
      <name val="Calibri"/>
      <family val="2"/>
      <scheme val="minor"/>
    </font>
    <font>
      <b/>
      <sz val="22.5"/>
      <color rgb="FF3F3F76"/>
      <name val="Calibri"/>
      <family val="2"/>
      <scheme val="minor"/>
    </font>
    <font>
      <b/>
      <sz val="22.5"/>
      <color rgb="FF006100"/>
      <name val="Calibri"/>
      <family val="2"/>
      <scheme val="minor"/>
    </font>
    <font>
      <sz val="11"/>
      <color rgb="FF9C0006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C7CE"/>
        <bgColor rgb="FF000000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16" applyNumberFormat="0" applyAlignment="0" applyProtection="0"/>
    <xf numFmtId="0" fontId="1" fillId="11" borderId="17" applyNumberFormat="0" applyFont="0" applyAlignment="0" applyProtection="0"/>
    <xf numFmtId="0" fontId="11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6" borderId="0" xfId="5" applyAlignment="1">
      <alignment horizontal="center" vertical="center" wrapText="1"/>
    </xf>
    <xf numFmtId="0" fontId="1" fillId="8" borderId="0" xfId="7" applyAlignment="1">
      <alignment horizontal="center" vertical="center" wrapText="1"/>
    </xf>
    <xf numFmtId="0" fontId="1" fillId="7" borderId="0" xfId="6" applyAlignment="1">
      <alignment horizontal="center" vertical="center" wrapText="1"/>
    </xf>
    <xf numFmtId="0" fontId="1" fillId="9" borderId="0" xfId="8" applyAlignment="1">
      <alignment horizontal="center" vertical="center" wrapText="1"/>
    </xf>
    <xf numFmtId="0" fontId="1" fillId="9" borderId="0" xfId="8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5" borderId="2" xfId="4" applyBorder="1" applyAlignment="1">
      <alignment horizontal="center" vertical="center" wrapText="1"/>
    </xf>
    <xf numFmtId="0" fontId="7" fillId="5" borderId="3" xfId="4" applyBorder="1" applyAlignment="1">
      <alignment horizontal="center" vertical="center" wrapText="1"/>
    </xf>
    <xf numFmtId="0" fontId="7" fillId="5" borderId="10" xfId="4" applyBorder="1" applyAlignment="1">
      <alignment horizontal="center" vertical="center" wrapText="1"/>
    </xf>
    <xf numFmtId="0" fontId="7" fillId="5" borderId="11" xfId="4" applyBorder="1" applyAlignment="1">
      <alignment horizontal="center" vertical="center" wrapText="1"/>
    </xf>
    <xf numFmtId="0" fontId="7" fillId="5" borderId="15" xfId="4" applyBorder="1" applyAlignment="1">
      <alignment horizontal="center" vertical="center" wrapText="1"/>
    </xf>
    <xf numFmtId="0" fontId="7" fillId="5" borderId="4" xfId="4" applyBorder="1" applyAlignment="1">
      <alignment horizontal="center" vertical="center" wrapText="1"/>
    </xf>
    <xf numFmtId="0" fontId="7" fillId="5" borderId="7" xfId="4" applyBorder="1" applyAlignment="1">
      <alignment horizontal="center" vertical="center" wrapText="1"/>
    </xf>
    <xf numFmtId="41" fontId="1" fillId="0" borderId="10" xfId="2" applyFont="1" applyBorder="1" applyAlignment="1">
      <alignment horizontal="center" vertical="center" wrapText="1"/>
    </xf>
    <xf numFmtId="41" fontId="1" fillId="0" borderId="12" xfId="2" applyFont="1" applyBorder="1" applyAlignment="1">
      <alignment horizontal="center" vertical="center" wrapText="1"/>
    </xf>
    <xf numFmtId="41" fontId="1" fillId="0" borderId="15" xfId="2" applyFont="1" applyBorder="1" applyAlignment="1">
      <alignment horizontal="center" vertical="center" wrapText="1"/>
    </xf>
    <xf numFmtId="41" fontId="1" fillId="0" borderId="5" xfId="2" applyFont="1" applyBorder="1" applyAlignment="1">
      <alignment horizontal="left" vertical="center"/>
    </xf>
    <xf numFmtId="0" fontId="7" fillId="5" borderId="0" xfId="4" applyBorder="1" applyAlignment="1">
      <alignment horizontal="center" vertical="center"/>
    </xf>
    <xf numFmtId="0" fontId="7" fillId="5" borderId="14" xfId="4" applyBorder="1" applyAlignment="1">
      <alignment horizontal="center" vertical="center"/>
    </xf>
    <xf numFmtId="0" fontId="7" fillId="5" borderId="8" xfId="4" applyBorder="1" applyAlignment="1">
      <alignment horizontal="center" vertical="center"/>
    </xf>
    <xf numFmtId="0" fontId="7" fillId="5" borderId="9" xfId="4" applyBorder="1" applyAlignment="1">
      <alignment horizontal="center" vertical="center"/>
    </xf>
    <xf numFmtId="0" fontId="7" fillId="5" borderId="1" xfId="4" applyBorder="1" applyAlignment="1">
      <alignment horizontal="center" vertical="center"/>
    </xf>
    <xf numFmtId="0" fontId="7" fillId="5" borderId="3" xfId="4" applyBorder="1" applyAlignment="1">
      <alignment horizontal="center" vertical="center"/>
    </xf>
    <xf numFmtId="0" fontId="7" fillId="5" borderId="6" xfId="4" applyBorder="1" applyAlignment="1">
      <alignment horizontal="center" vertical="center" wrapText="1"/>
    </xf>
    <xf numFmtId="0" fontId="7" fillId="5" borderId="2" xfId="4" applyBorder="1" applyAlignment="1">
      <alignment horizontal="center" vertical="center"/>
    </xf>
    <xf numFmtId="41" fontId="1" fillId="0" borderId="5" xfId="2" applyFont="1" applyBorder="1" applyAlignment="1">
      <alignment horizontal="center" vertical="center" wrapText="1"/>
    </xf>
    <xf numFmtId="41" fontId="1" fillId="0" borderId="6" xfId="2" applyFont="1" applyBorder="1" applyAlignment="1">
      <alignment horizontal="center" vertical="center" wrapText="1"/>
    </xf>
    <xf numFmtId="41" fontId="1" fillId="0" borderId="7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4" borderId="0" xfId="3"/>
    <xf numFmtId="0" fontId="8" fillId="10" borderId="16" xfId="9" applyAlignment="1">
      <alignment horizontal="center" vertical="center" wrapText="1"/>
    </xf>
    <xf numFmtId="41" fontId="8" fillId="10" borderId="16" xfId="9" applyNumberFormat="1" applyAlignment="1">
      <alignment horizontal="left" vertical="center"/>
    </xf>
    <xf numFmtId="41" fontId="8" fillId="10" borderId="16" xfId="9" applyNumberFormat="1"/>
    <xf numFmtId="0" fontId="8" fillId="10" borderId="16" xfId="9"/>
    <xf numFmtId="0" fontId="0" fillId="11" borderId="19" xfId="10" applyFont="1" applyBorder="1"/>
    <xf numFmtId="0" fontId="8" fillId="10" borderId="18" xfId="9" applyBorder="1" applyAlignment="1">
      <alignment horizontal="center" vertical="center"/>
    </xf>
    <xf numFmtId="41" fontId="1" fillId="0" borderId="20" xfId="2" applyFont="1" applyBorder="1" applyAlignment="1">
      <alignment horizontal="left" vertical="center"/>
    </xf>
    <xf numFmtId="41" fontId="1" fillId="0" borderId="21" xfId="2" applyFont="1" applyBorder="1" applyAlignment="1">
      <alignment horizontal="left" vertical="center"/>
    </xf>
    <xf numFmtId="41" fontId="1" fillId="0" borderId="22" xfId="2" applyFont="1" applyBorder="1" applyAlignment="1">
      <alignment horizontal="left" vertical="center"/>
    </xf>
    <xf numFmtId="0" fontId="0" fillId="11" borderId="23" xfId="10" applyFont="1" applyBorder="1"/>
    <xf numFmtId="0" fontId="0" fillId="11" borderId="24" xfId="10" applyFont="1" applyBorder="1"/>
    <xf numFmtId="0" fontId="0" fillId="11" borderId="25" xfId="10" applyFont="1" applyBorder="1"/>
    <xf numFmtId="0" fontId="0" fillId="11" borderId="17" xfId="10" applyFont="1" applyAlignment="1">
      <alignment horizontal="center" vertical="center" wrapText="1"/>
    </xf>
    <xf numFmtId="0" fontId="0" fillId="11" borderId="17" xfId="10" applyFont="1" applyAlignment="1">
      <alignment horizontal="center" vertical="center"/>
    </xf>
    <xf numFmtId="0" fontId="0" fillId="11" borderId="17" xfId="10" applyFont="1"/>
    <xf numFmtId="0" fontId="0" fillId="11" borderId="26" xfId="10" applyFont="1" applyBorder="1"/>
    <xf numFmtId="0" fontId="10" fillId="11" borderId="27" xfId="10" applyFont="1" applyBorder="1" applyAlignment="1">
      <alignment horizontal="left" vertical="center"/>
    </xf>
    <xf numFmtId="0" fontId="0" fillId="11" borderId="28" xfId="10" applyFont="1" applyBorder="1" applyAlignment="1">
      <alignment horizontal="center" vertical="center" wrapText="1"/>
    </xf>
    <xf numFmtId="0" fontId="0" fillId="11" borderId="28" xfId="10" applyFont="1" applyBorder="1" applyAlignment="1">
      <alignment horizontal="center" vertical="center"/>
    </xf>
    <xf numFmtId="0" fontId="0" fillId="11" borderId="28" xfId="10" applyFont="1" applyBorder="1"/>
    <xf numFmtId="0" fontId="0" fillId="11" borderId="29" xfId="10" applyFont="1" applyBorder="1"/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9" xfId="0" applyBorder="1"/>
    <xf numFmtId="2" fontId="0" fillId="0" borderId="0" xfId="0" applyNumberFormat="1"/>
    <xf numFmtId="41" fontId="0" fillId="0" borderId="0" xfId="0" applyNumberFormat="1"/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6" fillId="4" borderId="0" xfId="3" applyNumberFormat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9" borderId="0" xfId="8" applyAlignment="1"/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10" borderId="59" xfId="9" applyBorder="1"/>
    <xf numFmtId="0" fontId="8" fillId="10" borderId="62" xfId="9" applyBorder="1"/>
    <xf numFmtId="0" fontId="8" fillId="10" borderId="63" xfId="9" applyBorder="1"/>
    <xf numFmtId="0" fontId="7" fillId="5" borderId="12" xfId="4" applyBorder="1" applyAlignment="1">
      <alignment horizontal="center" vertical="center" wrapText="1"/>
    </xf>
    <xf numFmtId="0" fontId="12" fillId="12" borderId="71" xfId="12" applyBorder="1" applyAlignment="1">
      <alignment horizontal="center" vertical="center" wrapText="1"/>
    </xf>
    <xf numFmtId="0" fontId="7" fillId="5" borderId="15" xfId="4" applyBorder="1" applyAlignment="1">
      <alignment horizontal="center" vertical="center"/>
    </xf>
    <xf numFmtId="0" fontId="12" fillId="12" borderId="71" xfId="12" applyBorder="1" applyAlignment="1">
      <alignment horizontal="center" vertical="center"/>
    </xf>
    <xf numFmtId="0" fontId="12" fillId="12" borderId="72" xfId="12" applyBorder="1" applyAlignment="1">
      <alignment horizontal="center" vertical="center"/>
    </xf>
    <xf numFmtId="0" fontId="8" fillId="10" borderId="73" xfId="9" applyBorder="1"/>
    <xf numFmtId="0" fontId="8" fillId="10" borderId="61" xfId="9" applyBorder="1"/>
    <xf numFmtId="0" fontId="8" fillId="10" borderId="74" xfId="9" applyBorder="1"/>
    <xf numFmtId="0" fontId="8" fillId="10" borderId="20" xfId="9" applyBorder="1" applyAlignment="1">
      <alignment horizontal="center" vertical="center" wrapText="1"/>
    </xf>
    <xf numFmtId="0" fontId="15" fillId="10" borderId="76" xfId="9" applyFont="1" applyBorder="1" applyAlignment="1">
      <alignment horizontal="center" vertical="center" wrapText="1"/>
    </xf>
    <xf numFmtId="0" fontId="12" fillId="12" borderId="75" xfId="12" applyBorder="1" applyAlignment="1">
      <alignment horizontal="center" vertical="center"/>
    </xf>
    <xf numFmtId="0" fontId="8" fillId="10" borderId="77" xfId="9" applyBorder="1" applyAlignment="1">
      <alignment horizontal="center" vertical="center" wrapText="1"/>
    </xf>
    <xf numFmtId="0" fontId="7" fillId="5" borderId="10" xfId="4" applyBorder="1" applyAlignment="1">
      <alignment horizontal="center" vertical="center"/>
    </xf>
    <xf numFmtId="0" fontId="7" fillId="5" borderId="18" xfId="4" applyBorder="1" applyAlignment="1">
      <alignment horizontal="center" vertical="center" wrapText="1"/>
    </xf>
    <xf numFmtId="0" fontId="7" fillId="5" borderId="13" xfId="4" applyBorder="1" applyAlignment="1">
      <alignment horizontal="center" vertical="center"/>
    </xf>
    <xf numFmtId="0" fontId="7" fillId="5" borderId="11" xfId="4" applyBorder="1" applyAlignment="1">
      <alignment horizontal="center" vertical="center"/>
    </xf>
    <xf numFmtId="0" fontId="7" fillId="5" borderId="69" xfId="4" applyBorder="1" applyAlignment="1">
      <alignment horizontal="center" vertical="center"/>
    </xf>
    <xf numFmtId="0" fontId="7" fillId="5" borderId="81" xfId="4" applyBorder="1" applyAlignment="1">
      <alignment horizontal="center" vertical="center"/>
    </xf>
    <xf numFmtId="0" fontId="7" fillId="5" borderId="73" xfId="4" applyBorder="1" applyAlignment="1">
      <alignment horizontal="center" vertical="center"/>
    </xf>
    <xf numFmtId="0" fontId="7" fillId="5" borderId="34" xfId="4" applyBorder="1" applyAlignment="1">
      <alignment horizontal="center" vertical="center"/>
    </xf>
    <xf numFmtId="0" fontId="7" fillId="5" borderId="61" xfId="4" applyBorder="1" applyAlignment="1">
      <alignment horizontal="center" vertical="center"/>
    </xf>
    <xf numFmtId="0" fontId="7" fillId="5" borderId="32" xfId="4" applyBorder="1" applyAlignment="1">
      <alignment horizontal="center" vertical="center"/>
    </xf>
    <xf numFmtId="0" fontId="7" fillId="5" borderId="33" xfId="4" applyBorder="1" applyAlignment="1">
      <alignment horizontal="center" vertical="center"/>
    </xf>
    <xf numFmtId="0" fontId="7" fillId="5" borderId="60" xfId="4" applyBorder="1" applyAlignment="1">
      <alignment horizontal="center" vertical="center"/>
    </xf>
    <xf numFmtId="0" fontId="7" fillId="5" borderId="37" xfId="4" applyBorder="1" applyAlignment="1">
      <alignment horizontal="center" vertical="center"/>
    </xf>
    <xf numFmtId="0" fontId="7" fillId="5" borderId="38" xfId="4" applyBorder="1" applyAlignment="1">
      <alignment horizontal="center" vertical="center"/>
    </xf>
    <xf numFmtId="0" fontId="7" fillId="5" borderId="70" xfId="4" applyBorder="1" applyAlignment="1">
      <alignment horizontal="center" vertical="center"/>
    </xf>
    <xf numFmtId="0" fontId="16" fillId="0" borderId="0" xfId="14" applyFont="1"/>
    <xf numFmtId="0" fontId="8" fillId="10" borderId="82" xfId="9" applyBorder="1" applyAlignment="1">
      <alignment horizontal="center" vertical="center" wrapText="1"/>
    </xf>
    <xf numFmtId="0" fontId="7" fillId="5" borderId="40" xfId="4" applyBorder="1" applyAlignment="1">
      <alignment horizontal="center" vertical="center" wrapText="1"/>
    </xf>
    <xf numFmtId="0" fontId="7" fillId="5" borderId="59" xfId="4" applyBorder="1" applyAlignment="1">
      <alignment horizontal="center" vertical="center" wrapText="1"/>
    </xf>
    <xf numFmtId="0" fontId="7" fillId="5" borderId="43" xfId="4" applyBorder="1" applyAlignment="1">
      <alignment horizontal="center" vertical="center" wrapText="1"/>
    </xf>
    <xf numFmtId="0" fontId="7" fillId="5" borderId="63" xfId="4" applyBorder="1" applyAlignment="1">
      <alignment horizontal="center" vertical="center" wrapText="1"/>
    </xf>
    <xf numFmtId="41" fontId="1" fillId="0" borderId="32" xfId="2" applyFont="1" applyBorder="1" applyAlignment="1">
      <alignment horizontal="center" vertical="center" wrapText="1"/>
    </xf>
    <xf numFmtId="41" fontId="1" fillId="0" borderId="38" xfId="2" applyFont="1" applyBorder="1" applyAlignment="1">
      <alignment horizontal="center" vertical="center" wrapText="1"/>
    </xf>
    <xf numFmtId="0" fontId="8" fillId="10" borderId="35" xfId="9" applyBorder="1"/>
    <xf numFmtId="41" fontId="1" fillId="0" borderId="30" xfId="2" applyFont="1" applyBorder="1" applyAlignment="1">
      <alignment horizontal="center" vertical="center" wrapText="1"/>
    </xf>
    <xf numFmtId="0" fontId="12" fillId="12" borderId="38" xfId="12" applyBorder="1" applyAlignment="1">
      <alignment horizontal="center" vertical="center" wrapText="1"/>
    </xf>
    <xf numFmtId="0" fontId="12" fillId="12" borderId="39" xfId="12" applyBorder="1" applyAlignment="1">
      <alignment horizontal="center" vertical="center" wrapText="1"/>
    </xf>
    <xf numFmtId="0" fontId="1" fillId="8" borderId="0" xfId="7" applyAlignment="1"/>
    <xf numFmtId="0" fontId="1" fillId="6" borderId="0" xfId="5" applyAlignment="1"/>
    <xf numFmtId="0" fontId="2" fillId="6" borderId="0" xfId="5" applyFont="1" applyAlignment="1">
      <alignment horizontal="center" vertical="center"/>
    </xf>
    <xf numFmtId="0" fontId="2" fillId="8" borderId="0" xfId="7" applyFont="1" applyAlignment="1">
      <alignment horizontal="center" vertical="center"/>
    </xf>
    <xf numFmtId="0" fontId="2" fillId="9" borderId="0" xfId="8" applyFont="1" applyAlignment="1">
      <alignment horizontal="center" vertical="center"/>
    </xf>
    <xf numFmtId="0" fontId="18" fillId="4" borderId="0" xfId="3" applyFont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10" fontId="2" fillId="0" borderId="18" xfId="1" applyNumberFormat="1" applyFont="1" applyBorder="1" applyAlignment="1">
      <alignment horizontal="center" vertical="center"/>
    </xf>
    <xf numFmtId="0" fontId="7" fillId="5" borderId="78" xfId="4" applyBorder="1" applyAlignment="1">
      <alignment horizontal="center" vertical="center"/>
    </xf>
    <xf numFmtId="0" fontId="7" fillId="5" borderId="79" xfId="4" applyBorder="1" applyAlignment="1">
      <alignment horizontal="center" vertical="center"/>
    </xf>
    <xf numFmtId="0" fontId="7" fillId="5" borderId="92" xfId="4" applyBorder="1" applyAlignment="1">
      <alignment horizontal="center" vertical="center"/>
    </xf>
    <xf numFmtId="10" fontId="3" fillId="0" borderId="90" xfId="1" applyNumberFormat="1" applyFont="1" applyBorder="1" applyAlignment="1">
      <alignment horizontal="center" vertical="center"/>
    </xf>
    <xf numFmtId="10" fontId="3" fillId="0" borderId="80" xfId="1" applyNumberFormat="1" applyFont="1" applyBorder="1" applyAlignment="1">
      <alignment horizontal="center" vertical="center"/>
    </xf>
    <xf numFmtId="10" fontId="3" fillId="0" borderId="91" xfId="1" applyNumberFormat="1" applyFont="1" applyBorder="1" applyAlignment="1">
      <alignment horizontal="center" vertical="center"/>
    </xf>
    <xf numFmtId="10" fontId="3" fillId="0" borderId="18" xfId="1" applyNumberFormat="1" applyFont="1" applyBorder="1" applyAlignment="1">
      <alignment horizontal="center" vertical="center"/>
    </xf>
    <xf numFmtId="0" fontId="7" fillId="5" borderId="20" xfId="4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7" fillId="5" borderId="21" xfId="4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7" borderId="0" xfId="6" applyFont="1" applyAlignment="1">
      <alignment horizontal="center" vertical="center" wrapText="1"/>
    </xf>
    <xf numFmtId="41" fontId="6" fillId="4" borderId="0" xfId="3" applyNumberFormat="1"/>
    <xf numFmtId="41" fontId="1" fillId="0" borderId="18" xfId="2" applyFont="1" applyBorder="1" applyAlignment="1">
      <alignment horizontal="center" vertical="center" wrapText="1"/>
    </xf>
    <xf numFmtId="41" fontId="12" fillId="12" borderId="10" xfId="12" applyNumberFormat="1" applyBorder="1" applyAlignment="1">
      <alignment horizontal="center" vertical="center" wrapText="1"/>
    </xf>
    <xf numFmtId="41" fontId="2" fillId="0" borderId="40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0" fontId="21" fillId="13" borderId="40" xfId="0" applyFont="1" applyFill="1" applyBorder="1"/>
    <xf numFmtId="0" fontId="21" fillId="13" borderId="42" xfId="0" applyFont="1" applyFill="1" applyBorder="1"/>
    <xf numFmtId="0" fontId="21" fillId="13" borderId="43" xfId="0" applyFont="1" applyFill="1" applyBorder="1"/>
    <xf numFmtId="0" fontId="21" fillId="13" borderId="83" xfId="0" applyFont="1" applyFill="1" applyBorder="1"/>
    <xf numFmtId="0" fontId="21" fillId="13" borderId="84" xfId="0" applyFont="1" applyFill="1" applyBorder="1"/>
    <xf numFmtId="0" fontId="21" fillId="13" borderId="98" xfId="0" applyFont="1" applyFill="1" applyBorder="1"/>
    <xf numFmtId="0" fontId="21" fillId="13" borderId="89" xfId="0" applyFont="1" applyFill="1" applyBorder="1"/>
    <xf numFmtId="0" fontId="21" fillId="13" borderId="99" xfId="0" applyFont="1" applyFill="1" applyBorder="1"/>
    <xf numFmtId="0" fontId="21" fillId="13" borderId="9" xfId="0" applyFont="1" applyFill="1" applyBorder="1"/>
    <xf numFmtId="0" fontId="21" fillId="13" borderId="100" xfId="0" applyFont="1" applyFill="1" applyBorder="1"/>
    <xf numFmtId="0" fontId="21" fillId="13" borderId="101" xfId="0" applyFont="1" applyFill="1" applyBorder="1"/>
    <xf numFmtId="0" fontId="21" fillId="13" borderId="41" xfId="0" applyFont="1" applyFill="1" applyBorder="1"/>
    <xf numFmtId="0" fontId="21" fillId="13" borderId="7" xfId="0" applyFont="1" applyFill="1" applyBorder="1"/>
    <xf numFmtId="0" fontId="21" fillId="13" borderId="102" xfId="0" applyFont="1" applyFill="1" applyBorder="1"/>
    <xf numFmtId="0" fontId="2" fillId="0" borderId="99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103" xfId="0" applyFont="1" applyFill="1" applyBorder="1" applyAlignment="1">
      <alignment horizontal="center" vertical="center"/>
    </xf>
    <xf numFmtId="14" fontId="2" fillId="2" borderId="104" xfId="0" applyNumberFormat="1" applyFont="1" applyFill="1" applyBorder="1" applyAlignment="1">
      <alignment horizontal="center" vertical="center"/>
    </xf>
    <xf numFmtId="14" fontId="2" fillId="2" borderId="105" xfId="0" applyNumberFormat="1" applyFont="1" applyFill="1" applyBorder="1" applyAlignment="1">
      <alignment horizontal="center" vertical="center"/>
    </xf>
    <xf numFmtId="14" fontId="2" fillId="2" borderId="74" xfId="0" applyNumberFormat="1" applyFont="1" applyFill="1" applyBorder="1" applyAlignment="1">
      <alignment horizontal="center" vertical="center"/>
    </xf>
    <xf numFmtId="0" fontId="2" fillId="8" borderId="0" xfId="7" applyFont="1" applyAlignment="1">
      <alignment horizontal="center"/>
    </xf>
    <xf numFmtId="0" fontId="1" fillId="8" borderId="0" xfId="7" applyAlignment="1">
      <alignment horizontal="center"/>
    </xf>
    <xf numFmtId="0" fontId="0" fillId="0" borderId="0" xfId="0" applyAlignment="1">
      <alignment horizontal="center"/>
    </xf>
    <xf numFmtId="0" fontId="19" fillId="10" borderId="16" xfId="9" applyFont="1" applyAlignment="1">
      <alignment horizontal="center" vertical="center" wrapText="1"/>
    </xf>
    <xf numFmtId="0" fontId="17" fillId="11" borderId="86" xfId="13" applyFont="1" applyFill="1" applyBorder="1" applyAlignment="1">
      <alignment horizontal="center" vertical="center" wrapText="1"/>
    </xf>
    <xf numFmtId="0" fontId="17" fillId="11" borderId="87" xfId="13" applyFont="1" applyFill="1" applyBorder="1" applyAlignment="1">
      <alignment horizontal="center" vertical="center" wrapText="1"/>
    </xf>
    <xf numFmtId="0" fontId="17" fillId="11" borderId="88" xfId="13" applyFont="1" applyFill="1" applyBorder="1" applyAlignment="1">
      <alignment horizontal="center" vertical="center" wrapText="1"/>
    </xf>
    <xf numFmtId="0" fontId="2" fillId="7" borderId="0" xfId="6" applyFont="1" applyAlignment="1">
      <alignment horizontal="center"/>
    </xf>
    <xf numFmtId="0" fontId="20" fillId="4" borderId="17" xfId="3" applyFont="1" applyBorder="1" applyAlignment="1">
      <alignment horizontal="center" vertical="center" wrapText="1"/>
    </xf>
    <xf numFmtId="0" fontId="8" fillId="10" borderId="20" xfId="9" applyBorder="1" applyAlignment="1">
      <alignment horizontal="center" vertical="center" wrapText="1"/>
    </xf>
    <xf numFmtId="0" fontId="8" fillId="10" borderId="22" xfId="9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11" borderId="30" xfId="10" applyFont="1" applyBorder="1" applyAlignment="1">
      <alignment horizontal="center" vertical="center"/>
    </xf>
    <xf numFmtId="0" fontId="3" fillId="11" borderId="69" xfId="10" applyFont="1" applyBorder="1" applyAlignment="1">
      <alignment horizontal="center" vertical="center"/>
    </xf>
    <xf numFmtId="0" fontId="3" fillId="11" borderId="31" xfId="10" applyFont="1" applyBorder="1" applyAlignment="1">
      <alignment horizontal="center" vertical="center"/>
    </xf>
    <xf numFmtId="0" fontId="11" fillId="10" borderId="93" xfId="15" applyFill="1" applyBorder="1" applyAlignment="1">
      <alignment horizontal="center"/>
    </xf>
    <xf numFmtId="0" fontId="11" fillId="10" borderId="94" xfId="15" applyFill="1" applyBorder="1" applyAlignment="1">
      <alignment horizontal="center"/>
    </xf>
    <xf numFmtId="0" fontId="11" fillId="10" borderId="95" xfId="15" applyFill="1" applyBorder="1" applyAlignment="1">
      <alignment horizontal="center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9" fontId="2" fillId="2" borderId="4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9" fontId="2" fillId="2" borderId="41" xfId="1" applyFont="1" applyFill="1" applyBorder="1" applyAlignment="1">
      <alignment horizontal="center" vertical="center"/>
    </xf>
    <xf numFmtId="9" fontId="2" fillId="2" borderId="65" xfId="1" applyFont="1" applyFill="1" applyBorder="1" applyAlignment="1">
      <alignment horizontal="center" vertical="center"/>
    </xf>
    <xf numFmtId="9" fontId="2" fillId="2" borderId="6" xfId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1" fontId="2" fillId="2" borderId="97" xfId="1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2" borderId="66" xfId="1" applyNumberFormat="1" applyFont="1" applyFill="1" applyBorder="1" applyAlignment="1">
      <alignment horizontal="center" vertical="center"/>
    </xf>
    <xf numFmtId="0" fontId="2" fillId="2" borderId="67" xfId="1" applyNumberFormat="1" applyFont="1" applyFill="1" applyBorder="1" applyAlignment="1">
      <alignment horizontal="center" vertical="center"/>
    </xf>
    <xf numFmtId="0" fontId="2" fillId="2" borderId="68" xfId="1" applyNumberFormat="1" applyFont="1" applyFill="1" applyBorder="1" applyAlignment="1">
      <alignment horizontal="center" vertical="center"/>
    </xf>
  </cellXfs>
  <cellStyles count="16">
    <cellStyle name="40 % - Akzent1" xfId="5" builtinId="31"/>
    <cellStyle name="40 % - Akzent2" xfId="6" builtinId="35"/>
    <cellStyle name="40 % - Akzent3" xfId="7" builtinId="39"/>
    <cellStyle name="40 % - Akzent6" xfId="8" builtinId="51"/>
    <cellStyle name="Dezimal [0]" xfId="2" builtinId="6"/>
    <cellStyle name="Eingabe" xfId="9" builtinId="20"/>
    <cellStyle name="Erklärender Text" xfId="14" builtinId="53"/>
    <cellStyle name="Gut" xfId="3" builtinId="26"/>
    <cellStyle name="Hyperlink" xfId="11" xr:uid="{00000000-000B-0000-0000-000008000000}"/>
    <cellStyle name="Link" xfId="15" builtinId="8"/>
    <cellStyle name="Neutral" xfId="4" builtinId="28"/>
    <cellStyle name="Notiz" xfId="10" builtinId="10"/>
    <cellStyle name="Prozent" xfId="1" builtinId="5"/>
    <cellStyle name="Schlecht" xfId="12" builtinId="27"/>
    <cellStyle name="Standard" xfId="0" builtinId="0"/>
    <cellStyle name="Warnender Text" xfId="13" builtinId="11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theme="1" tint="4.9989318521683403E-2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517459</xdr:colOff>
      <xdr:row>0</xdr:row>
      <xdr:rowOff>1924050</xdr:rowOff>
    </xdr:to>
    <xdr:pic>
      <xdr:nvPicPr>
        <xdr:cNvPr id="9" name="Bild 1">
          <a:extLst>
            <a:ext uri="{FF2B5EF4-FFF2-40B4-BE49-F238E27FC236}">
              <a16:creationId xmlns:a16="http://schemas.microsoft.com/office/drawing/2014/main" id="{609081E5-6827-4F05-9C4E-898C91EB3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0"/>
          <a:ext cx="4114800" cy="192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office.com/e/8JBstCRiUe" TargetMode="External"/><Relationship Id="rId2" Type="http://schemas.openxmlformats.org/officeDocument/2006/relationships/hyperlink" Target="https://forms.office.com/r/e3je6Z8agc" TargetMode="External"/><Relationship Id="rId1" Type="http://schemas.openxmlformats.org/officeDocument/2006/relationships/hyperlink" Target="https://forms.office.com/Pages/ResponsePage.aspx?id=GNu3ftB7xEaURpEzTnjRIT9jL7JmvKlHsBERHVkT65hUQzRZRVozTE9VMDAzQkk0SUxGOEkxRDI5Mi4u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0F5B-D564-456E-A998-2790584D005F}">
  <dimension ref="B1:BQ367"/>
  <sheetViews>
    <sheetView tabSelected="1" zoomScale="88" zoomScaleNormal="85" zoomScaleSheetLayoutView="50" workbookViewId="0">
      <selection activeCell="L1" sqref="L1:BM1048576"/>
    </sheetView>
  </sheetViews>
  <sheetFormatPr baseColWidth="10" defaultColWidth="16.33203125" defaultRowHeight="15" x14ac:dyDescent="0.2"/>
  <cols>
    <col min="1" max="1" width="11.5" customWidth="1"/>
    <col min="2" max="2" width="5.5" customWidth="1"/>
    <col min="3" max="3" width="17.6640625" style="3" customWidth="1"/>
    <col min="4" max="4" width="15.83203125" style="1" customWidth="1"/>
    <col min="5" max="5" width="15.5" customWidth="1"/>
    <col min="6" max="11" width="16.33203125" customWidth="1"/>
    <col min="12" max="12" width="20.5" hidden="1" customWidth="1"/>
    <col min="13" max="13" width="5.5" hidden="1" customWidth="1"/>
    <col min="14" max="14" width="17.6640625" style="3" hidden="1" customWidth="1"/>
    <col min="15" max="15" width="18.33203125" style="1" hidden="1" customWidth="1"/>
    <col min="16" max="16" width="20.5" hidden="1" customWidth="1"/>
    <col min="17" max="17" width="17.83203125" hidden="1" customWidth="1"/>
    <col min="18" max="19" width="16.33203125" hidden="1" customWidth="1"/>
    <col min="20" max="20" width="17.33203125" hidden="1" customWidth="1"/>
    <col min="21" max="23" width="16.33203125" hidden="1" customWidth="1"/>
    <col min="24" max="24" width="5.5" hidden="1" customWidth="1"/>
    <col min="25" max="25" width="17.6640625" style="3" hidden="1" customWidth="1"/>
    <col min="26" max="26" width="15.83203125" style="1" hidden="1" customWidth="1"/>
    <col min="27" max="27" width="15.5" hidden="1" customWidth="1"/>
    <col min="28" max="39" width="16.33203125" hidden="1" customWidth="1"/>
    <col min="40" max="40" width="7.6640625" hidden="1" customWidth="1"/>
    <col min="41" max="65" width="16.33203125" hidden="1" customWidth="1"/>
    <col min="66" max="75" width="16.33203125" customWidth="1"/>
  </cols>
  <sheetData>
    <row r="1" spans="2:30" ht="153.75" customHeight="1" x14ac:dyDescent="0.2"/>
    <row r="2" spans="2:30" ht="81.75" customHeight="1" thickBot="1" x14ac:dyDescent="0.25">
      <c r="B2" s="194" t="s">
        <v>146</v>
      </c>
      <c r="C2" s="194"/>
      <c r="D2" s="194"/>
      <c r="E2" s="194"/>
      <c r="F2" s="194"/>
      <c r="G2" s="194"/>
      <c r="H2" s="194"/>
      <c r="M2" s="199" t="s">
        <v>0</v>
      </c>
      <c r="N2" s="199"/>
      <c r="O2" s="199"/>
      <c r="P2" s="199"/>
      <c r="Q2" s="199"/>
      <c r="R2" s="199"/>
      <c r="S2" s="199"/>
      <c r="X2" s="194" t="s">
        <v>1</v>
      </c>
      <c r="Y2" s="194"/>
      <c r="Z2" s="194"/>
      <c r="AA2" s="194"/>
      <c r="AB2" s="194"/>
      <c r="AC2" s="194"/>
      <c r="AD2" s="194"/>
    </row>
    <row r="3" spans="2:30" ht="49" thickBot="1" x14ac:dyDescent="0.25">
      <c r="B3" s="143"/>
      <c r="C3" s="4" t="s">
        <v>2</v>
      </c>
      <c r="D3" s="4" t="s">
        <v>3</v>
      </c>
      <c r="M3" s="143"/>
      <c r="N3" s="4" t="s">
        <v>2</v>
      </c>
      <c r="O3" s="104" t="s">
        <v>4</v>
      </c>
      <c r="P3" s="114" t="s">
        <v>5</v>
      </c>
      <c r="X3" s="143"/>
      <c r="Y3" s="4" t="s">
        <v>2</v>
      </c>
      <c r="Z3" s="4" t="s">
        <v>3</v>
      </c>
      <c r="AA3" s="4" t="s">
        <v>6</v>
      </c>
      <c r="AB3" s="4" t="s">
        <v>7</v>
      </c>
    </row>
    <row r="4" spans="2:30" ht="49" thickBot="1" x14ac:dyDescent="0.25">
      <c r="B4" s="143"/>
      <c r="C4" s="11" t="s">
        <v>8</v>
      </c>
      <c r="D4" s="132" t="s">
        <v>9</v>
      </c>
      <c r="M4" s="143"/>
      <c r="N4" s="13" t="s">
        <v>8</v>
      </c>
      <c r="O4" s="132" t="s">
        <v>9</v>
      </c>
      <c r="P4" s="131" t="s">
        <v>10</v>
      </c>
      <c r="X4" s="143"/>
      <c r="Y4" s="11" t="s">
        <v>8</v>
      </c>
      <c r="Z4" s="12" t="s">
        <v>11</v>
      </c>
      <c r="AA4" s="147" t="str">
        <f>IF($H$365="X",SUM(Z5:Z44),"")</f>
        <v/>
      </c>
      <c r="AB4" s="147">
        <v>40</v>
      </c>
    </row>
    <row r="5" spans="2:30" x14ac:dyDescent="0.2">
      <c r="B5" s="143"/>
      <c r="C5" s="18">
        <v>1</v>
      </c>
      <c r="D5" s="42"/>
      <c r="E5" t="str">
        <f t="shared" ref="E5:E44" si="0">IF($H$365="X",IF($D5&lt;&gt;"",IF($Z5=1,"Richtig","Falsch"),"Antwort fehlt"),"")</f>
        <v/>
      </c>
      <c r="M5" s="143"/>
      <c r="N5" s="139">
        <v>1</v>
      </c>
      <c r="O5" s="174" t="s">
        <v>50</v>
      </c>
      <c r="P5" s="109"/>
      <c r="X5" s="143"/>
      <c r="Y5" s="18">
        <v>1</v>
      </c>
      <c r="Z5" s="21">
        <f t="shared" ref="Z5:Z44" si="1">IF(OR($D5=LOWER($O5),$D5=UPPER($O5)),1,0)</f>
        <v>0</v>
      </c>
    </row>
    <row r="6" spans="2:30" x14ac:dyDescent="0.2">
      <c r="B6" s="143"/>
      <c r="C6" s="19">
        <v>2</v>
      </c>
      <c r="D6" s="43"/>
      <c r="E6" t="str">
        <f t="shared" si="0"/>
        <v/>
      </c>
      <c r="M6" s="143"/>
      <c r="N6" s="136">
        <v>2</v>
      </c>
      <c r="O6" s="175" t="s">
        <v>11</v>
      </c>
      <c r="P6" s="138"/>
      <c r="X6" s="143"/>
      <c r="Y6" s="19">
        <v>2</v>
      </c>
      <c r="Z6" s="21">
        <f t="shared" si="1"/>
        <v>0</v>
      </c>
    </row>
    <row r="7" spans="2:30" x14ac:dyDescent="0.2">
      <c r="B7" s="143"/>
      <c r="C7" s="19">
        <v>3</v>
      </c>
      <c r="D7" s="43"/>
      <c r="E7" t="str">
        <f t="shared" si="0"/>
        <v/>
      </c>
      <c r="M7" s="143"/>
      <c r="N7" s="136">
        <v>3</v>
      </c>
      <c r="O7" s="175" t="s">
        <v>51</v>
      </c>
      <c r="P7" s="138"/>
      <c r="X7" s="143"/>
      <c r="Y7" s="19">
        <v>3</v>
      </c>
      <c r="Z7" s="21">
        <f t="shared" si="1"/>
        <v>0</v>
      </c>
    </row>
    <row r="8" spans="2:30" x14ac:dyDescent="0.2">
      <c r="B8" s="143"/>
      <c r="C8" s="19">
        <v>4</v>
      </c>
      <c r="D8" s="43"/>
      <c r="E8" t="str">
        <f t="shared" si="0"/>
        <v/>
      </c>
      <c r="M8" s="143"/>
      <c r="N8" s="136">
        <v>4</v>
      </c>
      <c r="O8" s="175" t="s">
        <v>11</v>
      </c>
      <c r="P8" s="138"/>
      <c r="X8" s="143"/>
      <c r="Y8" s="19">
        <v>4</v>
      </c>
      <c r="Z8" s="21">
        <f t="shared" si="1"/>
        <v>0</v>
      </c>
    </row>
    <row r="9" spans="2:30" x14ac:dyDescent="0.2">
      <c r="B9" s="143"/>
      <c r="C9" s="19">
        <v>5</v>
      </c>
      <c r="D9" s="43"/>
      <c r="E9" t="str">
        <f t="shared" si="0"/>
        <v/>
      </c>
      <c r="M9" s="143"/>
      <c r="N9" s="136">
        <v>5</v>
      </c>
      <c r="O9" s="175" t="s">
        <v>11</v>
      </c>
      <c r="P9" s="138"/>
      <c r="X9" s="143"/>
      <c r="Y9" s="19">
        <v>5</v>
      </c>
      <c r="Z9" s="21">
        <f t="shared" si="1"/>
        <v>0</v>
      </c>
    </row>
    <row r="10" spans="2:30" x14ac:dyDescent="0.2">
      <c r="B10" s="143"/>
      <c r="C10" s="19">
        <v>6</v>
      </c>
      <c r="D10" s="43"/>
      <c r="E10" t="str">
        <f t="shared" si="0"/>
        <v/>
      </c>
      <c r="M10" s="143"/>
      <c r="N10" s="136">
        <v>6</v>
      </c>
      <c r="O10" s="175" t="s">
        <v>49</v>
      </c>
      <c r="P10" s="138"/>
      <c r="X10" s="143"/>
      <c r="Y10" s="19">
        <v>6</v>
      </c>
      <c r="Z10" s="21">
        <f t="shared" si="1"/>
        <v>0</v>
      </c>
    </row>
    <row r="11" spans="2:30" x14ac:dyDescent="0.2">
      <c r="B11" s="143"/>
      <c r="C11" s="19">
        <v>7</v>
      </c>
      <c r="D11" s="43"/>
      <c r="E11" t="str">
        <f t="shared" si="0"/>
        <v/>
      </c>
      <c r="M11" s="143"/>
      <c r="N11" s="136">
        <v>7</v>
      </c>
      <c r="O11" s="175" t="s">
        <v>52</v>
      </c>
      <c r="P11" s="138"/>
      <c r="X11" s="143"/>
      <c r="Y11" s="19">
        <v>7</v>
      </c>
      <c r="Z11" s="21">
        <f t="shared" si="1"/>
        <v>0</v>
      </c>
    </row>
    <row r="12" spans="2:30" x14ac:dyDescent="0.2">
      <c r="B12" s="143"/>
      <c r="C12" s="19">
        <v>8</v>
      </c>
      <c r="D12" s="43"/>
      <c r="E12" t="str">
        <f t="shared" si="0"/>
        <v/>
      </c>
      <c r="M12" s="143"/>
      <c r="N12" s="136">
        <v>8</v>
      </c>
      <c r="O12" s="175" t="s">
        <v>49</v>
      </c>
      <c r="P12" s="138"/>
      <c r="X12" s="143"/>
      <c r="Y12" s="19">
        <v>8</v>
      </c>
      <c r="Z12" s="21">
        <f t="shared" si="1"/>
        <v>0</v>
      </c>
    </row>
    <row r="13" spans="2:30" x14ac:dyDescent="0.2">
      <c r="B13" s="143"/>
      <c r="C13" s="19">
        <v>9</v>
      </c>
      <c r="D13" s="43"/>
      <c r="E13" t="str">
        <f t="shared" si="0"/>
        <v/>
      </c>
      <c r="M13" s="143"/>
      <c r="N13" s="136">
        <v>9</v>
      </c>
      <c r="O13" s="175" t="s">
        <v>50</v>
      </c>
      <c r="P13" s="138"/>
      <c r="X13" s="143"/>
      <c r="Y13" s="19">
        <v>9</v>
      </c>
      <c r="Z13" s="21">
        <f t="shared" si="1"/>
        <v>0</v>
      </c>
    </row>
    <row r="14" spans="2:30" x14ac:dyDescent="0.2">
      <c r="B14" s="143"/>
      <c r="C14" s="19">
        <v>10</v>
      </c>
      <c r="D14" s="43"/>
      <c r="E14" t="str">
        <f t="shared" si="0"/>
        <v/>
      </c>
      <c r="M14" s="143"/>
      <c r="N14" s="136">
        <v>10</v>
      </c>
      <c r="O14" s="175" t="s">
        <v>51</v>
      </c>
      <c r="P14" s="138"/>
      <c r="X14" s="143"/>
      <c r="Y14" s="19">
        <v>10</v>
      </c>
      <c r="Z14" s="21">
        <f t="shared" si="1"/>
        <v>0</v>
      </c>
    </row>
    <row r="15" spans="2:30" x14ac:dyDescent="0.2">
      <c r="B15" s="143"/>
      <c r="C15" s="19">
        <v>11</v>
      </c>
      <c r="D15" s="43"/>
      <c r="E15" t="str">
        <f t="shared" si="0"/>
        <v/>
      </c>
      <c r="M15" s="143"/>
      <c r="N15" s="136">
        <v>11</v>
      </c>
      <c r="O15" s="175" t="s">
        <v>51</v>
      </c>
      <c r="P15" s="138"/>
      <c r="X15" s="143"/>
      <c r="Y15" s="19">
        <v>11</v>
      </c>
      <c r="Z15" s="21">
        <f t="shared" si="1"/>
        <v>0</v>
      </c>
    </row>
    <row r="16" spans="2:30" x14ac:dyDescent="0.2">
      <c r="B16" s="143"/>
      <c r="C16" s="19">
        <v>12</v>
      </c>
      <c r="D16" s="43"/>
      <c r="E16" t="str">
        <f t="shared" si="0"/>
        <v/>
      </c>
      <c r="M16" s="143"/>
      <c r="N16" s="136">
        <v>12</v>
      </c>
      <c r="O16" s="175" t="s">
        <v>11</v>
      </c>
      <c r="P16" s="138"/>
      <c r="X16" s="143"/>
      <c r="Y16" s="19">
        <v>12</v>
      </c>
      <c r="Z16" s="21">
        <f t="shared" si="1"/>
        <v>0</v>
      </c>
    </row>
    <row r="17" spans="2:26" x14ac:dyDescent="0.2">
      <c r="B17" s="143"/>
      <c r="C17" s="19">
        <v>13</v>
      </c>
      <c r="D17" s="43"/>
      <c r="E17" t="str">
        <f t="shared" si="0"/>
        <v/>
      </c>
      <c r="M17" s="143"/>
      <c r="N17" s="136">
        <v>13</v>
      </c>
      <c r="O17" s="175" t="s">
        <v>11</v>
      </c>
      <c r="P17" s="138"/>
      <c r="X17" s="143"/>
      <c r="Y17" s="19">
        <v>13</v>
      </c>
      <c r="Z17" s="21">
        <f t="shared" si="1"/>
        <v>0</v>
      </c>
    </row>
    <row r="18" spans="2:26" x14ac:dyDescent="0.2">
      <c r="B18" s="143"/>
      <c r="C18" s="19">
        <v>14</v>
      </c>
      <c r="D18" s="43"/>
      <c r="E18" t="str">
        <f t="shared" si="0"/>
        <v/>
      </c>
      <c r="M18" s="143"/>
      <c r="N18" s="136">
        <v>14</v>
      </c>
      <c r="O18" s="175" t="s">
        <v>49</v>
      </c>
      <c r="P18" s="138"/>
      <c r="X18" s="143"/>
      <c r="Y18" s="19">
        <v>14</v>
      </c>
      <c r="Z18" s="21">
        <f t="shared" si="1"/>
        <v>0</v>
      </c>
    </row>
    <row r="19" spans="2:26" x14ac:dyDescent="0.2">
      <c r="B19" s="143"/>
      <c r="C19" s="19">
        <v>15</v>
      </c>
      <c r="D19" s="43"/>
      <c r="E19" t="str">
        <f t="shared" si="0"/>
        <v/>
      </c>
      <c r="M19" s="143"/>
      <c r="N19" s="136">
        <v>15</v>
      </c>
      <c r="O19" s="175" t="s">
        <v>51</v>
      </c>
      <c r="P19" s="138"/>
      <c r="X19" s="143"/>
      <c r="Y19" s="19">
        <v>15</v>
      </c>
      <c r="Z19" s="21">
        <f t="shared" si="1"/>
        <v>0</v>
      </c>
    </row>
    <row r="20" spans="2:26" x14ac:dyDescent="0.2">
      <c r="B20" s="143"/>
      <c r="C20" s="19">
        <v>16</v>
      </c>
      <c r="D20" s="43"/>
      <c r="E20" t="str">
        <f t="shared" si="0"/>
        <v/>
      </c>
      <c r="M20" s="143"/>
      <c r="N20" s="136">
        <v>16</v>
      </c>
      <c r="O20" s="175" t="s">
        <v>49</v>
      </c>
      <c r="P20" s="138"/>
      <c r="X20" s="143"/>
      <c r="Y20" s="19">
        <v>16</v>
      </c>
      <c r="Z20" s="21">
        <f t="shared" si="1"/>
        <v>0</v>
      </c>
    </row>
    <row r="21" spans="2:26" x14ac:dyDescent="0.2">
      <c r="B21" s="143"/>
      <c r="C21" s="19">
        <v>17</v>
      </c>
      <c r="D21" s="43"/>
      <c r="E21" t="str">
        <f t="shared" si="0"/>
        <v/>
      </c>
      <c r="M21" s="143"/>
      <c r="N21" s="136">
        <v>17</v>
      </c>
      <c r="O21" s="175" t="s">
        <v>49</v>
      </c>
      <c r="P21" s="138"/>
      <c r="X21" s="143"/>
      <c r="Y21" s="19">
        <v>17</v>
      </c>
      <c r="Z21" s="21">
        <f t="shared" si="1"/>
        <v>0</v>
      </c>
    </row>
    <row r="22" spans="2:26" x14ac:dyDescent="0.2">
      <c r="B22" s="143"/>
      <c r="C22" s="19">
        <v>18</v>
      </c>
      <c r="D22" s="43"/>
      <c r="E22" t="str">
        <f t="shared" si="0"/>
        <v/>
      </c>
      <c r="M22" s="143"/>
      <c r="N22" s="136">
        <v>18</v>
      </c>
      <c r="O22" s="175" t="s">
        <v>49</v>
      </c>
      <c r="P22" s="138"/>
      <c r="X22" s="143"/>
      <c r="Y22" s="19">
        <v>18</v>
      </c>
      <c r="Z22" s="21">
        <f t="shared" si="1"/>
        <v>0</v>
      </c>
    </row>
    <row r="23" spans="2:26" x14ac:dyDescent="0.2">
      <c r="B23" s="143"/>
      <c r="C23" s="19">
        <v>19</v>
      </c>
      <c r="D23" s="43"/>
      <c r="E23" t="str">
        <f t="shared" si="0"/>
        <v/>
      </c>
      <c r="M23" s="143"/>
      <c r="N23" s="136">
        <v>19</v>
      </c>
      <c r="O23" s="175" t="s">
        <v>11</v>
      </c>
      <c r="P23" s="138"/>
      <c r="X23" s="143"/>
      <c r="Y23" s="19">
        <v>19</v>
      </c>
      <c r="Z23" s="21">
        <f t="shared" si="1"/>
        <v>0</v>
      </c>
    </row>
    <row r="24" spans="2:26" x14ac:dyDescent="0.2">
      <c r="B24" s="143"/>
      <c r="C24" s="19">
        <v>20</v>
      </c>
      <c r="D24" s="43"/>
      <c r="E24" t="str">
        <f t="shared" si="0"/>
        <v/>
      </c>
      <c r="M24" s="143"/>
      <c r="N24" s="136">
        <v>20</v>
      </c>
      <c r="O24" s="175" t="s">
        <v>50</v>
      </c>
      <c r="P24" s="138"/>
      <c r="X24" s="143"/>
      <c r="Y24" s="19">
        <v>20</v>
      </c>
      <c r="Z24" s="21">
        <f t="shared" si="1"/>
        <v>0</v>
      </c>
    </row>
    <row r="25" spans="2:26" x14ac:dyDescent="0.2">
      <c r="B25" s="143"/>
      <c r="C25" s="19">
        <v>21</v>
      </c>
      <c r="D25" s="43"/>
      <c r="E25" t="str">
        <f t="shared" si="0"/>
        <v/>
      </c>
      <c r="M25" s="143"/>
      <c r="N25" s="136">
        <v>21</v>
      </c>
      <c r="O25" s="175" t="s">
        <v>52</v>
      </c>
      <c r="P25" s="138"/>
      <c r="X25" s="143"/>
      <c r="Y25" s="19">
        <v>21</v>
      </c>
      <c r="Z25" s="21">
        <f t="shared" si="1"/>
        <v>0</v>
      </c>
    </row>
    <row r="26" spans="2:26" x14ac:dyDescent="0.2">
      <c r="B26" s="143"/>
      <c r="C26" s="19">
        <v>22</v>
      </c>
      <c r="D26" s="43"/>
      <c r="E26" t="str">
        <f t="shared" si="0"/>
        <v/>
      </c>
      <c r="M26" s="143"/>
      <c r="N26" s="136">
        <v>22</v>
      </c>
      <c r="O26" s="175" t="s">
        <v>50</v>
      </c>
      <c r="P26" s="138"/>
      <c r="X26" s="143"/>
      <c r="Y26" s="19">
        <v>22</v>
      </c>
      <c r="Z26" s="21">
        <f t="shared" si="1"/>
        <v>0</v>
      </c>
    </row>
    <row r="27" spans="2:26" x14ac:dyDescent="0.2">
      <c r="B27" s="143"/>
      <c r="C27" s="19">
        <v>23</v>
      </c>
      <c r="D27" s="43"/>
      <c r="E27" t="str">
        <f t="shared" si="0"/>
        <v/>
      </c>
      <c r="M27" s="143"/>
      <c r="N27" s="136">
        <v>23</v>
      </c>
      <c r="O27" s="175" t="s">
        <v>50</v>
      </c>
      <c r="P27" s="138"/>
      <c r="X27" s="143"/>
      <c r="Y27" s="19">
        <v>23</v>
      </c>
      <c r="Z27" s="21">
        <f t="shared" si="1"/>
        <v>0</v>
      </c>
    </row>
    <row r="28" spans="2:26" x14ac:dyDescent="0.2">
      <c r="B28" s="143"/>
      <c r="C28" s="19">
        <v>24</v>
      </c>
      <c r="D28" s="43"/>
      <c r="E28" t="str">
        <f t="shared" si="0"/>
        <v/>
      </c>
      <c r="M28" s="143"/>
      <c r="N28" s="136">
        <v>24</v>
      </c>
      <c r="O28" s="175" t="s">
        <v>49</v>
      </c>
      <c r="P28" s="138"/>
      <c r="X28" s="143"/>
      <c r="Y28" s="19">
        <v>24</v>
      </c>
      <c r="Z28" s="21">
        <f t="shared" si="1"/>
        <v>0</v>
      </c>
    </row>
    <row r="29" spans="2:26" x14ac:dyDescent="0.2">
      <c r="B29" s="143"/>
      <c r="C29" s="19">
        <v>25</v>
      </c>
      <c r="D29" s="43"/>
      <c r="E29" t="str">
        <f t="shared" si="0"/>
        <v/>
      </c>
      <c r="M29" s="143"/>
      <c r="N29" s="136">
        <v>25</v>
      </c>
      <c r="O29" s="175" t="s">
        <v>49</v>
      </c>
      <c r="P29" s="138"/>
      <c r="X29" s="143"/>
      <c r="Y29" s="19">
        <v>25</v>
      </c>
      <c r="Z29" s="21">
        <f t="shared" si="1"/>
        <v>0</v>
      </c>
    </row>
    <row r="30" spans="2:26" x14ac:dyDescent="0.2">
      <c r="B30" s="143"/>
      <c r="C30" s="19">
        <v>26</v>
      </c>
      <c r="D30" s="43"/>
      <c r="E30" t="str">
        <f t="shared" si="0"/>
        <v/>
      </c>
      <c r="M30" s="143"/>
      <c r="N30" s="136">
        <v>26</v>
      </c>
      <c r="O30" s="175" t="s">
        <v>50</v>
      </c>
      <c r="P30" s="138"/>
      <c r="X30" s="143"/>
      <c r="Y30" s="19">
        <v>26</v>
      </c>
      <c r="Z30" s="21">
        <f t="shared" si="1"/>
        <v>0</v>
      </c>
    </row>
    <row r="31" spans="2:26" x14ac:dyDescent="0.2">
      <c r="B31" s="143"/>
      <c r="C31" s="19">
        <v>27</v>
      </c>
      <c r="D31" s="43"/>
      <c r="E31" t="str">
        <f t="shared" si="0"/>
        <v/>
      </c>
      <c r="M31" s="143"/>
      <c r="N31" s="136">
        <v>27</v>
      </c>
      <c r="O31" s="175" t="s">
        <v>50</v>
      </c>
      <c r="P31" s="138"/>
      <c r="X31" s="143"/>
      <c r="Y31" s="19">
        <v>27</v>
      </c>
      <c r="Z31" s="21">
        <f t="shared" si="1"/>
        <v>0</v>
      </c>
    </row>
    <row r="32" spans="2:26" x14ac:dyDescent="0.2">
      <c r="B32" s="143"/>
      <c r="C32" s="19">
        <v>28</v>
      </c>
      <c r="D32" s="43"/>
      <c r="E32" t="str">
        <f t="shared" si="0"/>
        <v/>
      </c>
      <c r="M32" s="143"/>
      <c r="N32" s="136">
        <v>28</v>
      </c>
      <c r="O32" s="175" t="s">
        <v>49</v>
      </c>
      <c r="P32" s="138"/>
      <c r="X32" s="143"/>
      <c r="Y32" s="19">
        <v>28</v>
      </c>
      <c r="Z32" s="21">
        <f t="shared" si="1"/>
        <v>0</v>
      </c>
    </row>
    <row r="33" spans="2:28" x14ac:dyDescent="0.2">
      <c r="B33" s="143"/>
      <c r="C33" s="19">
        <v>29</v>
      </c>
      <c r="D33" s="43"/>
      <c r="E33" t="str">
        <f t="shared" si="0"/>
        <v/>
      </c>
      <c r="M33" s="143"/>
      <c r="N33" s="136">
        <v>29</v>
      </c>
      <c r="O33" s="175" t="s">
        <v>51</v>
      </c>
      <c r="P33" s="138"/>
      <c r="X33" s="143"/>
      <c r="Y33" s="19">
        <v>29</v>
      </c>
      <c r="Z33" s="21">
        <f t="shared" si="1"/>
        <v>0</v>
      </c>
    </row>
    <row r="34" spans="2:28" x14ac:dyDescent="0.2">
      <c r="B34" s="143"/>
      <c r="C34" s="19">
        <v>30</v>
      </c>
      <c r="D34" s="43"/>
      <c r="E34" t="str">
        <f t="shared" si="0"/>
        <v/>
      </c>
      <c r="M34" s="143"/>
      <c r="N34" s="136">
        <v>30</v>
      </c>
      <c r="O34" s="175" t="s">
        <v>49</v>
      </c>
      <c r="P34" s="138"/>
      <c r="X34" s="143"/>
      <c r="Y34" s="19">
        <v>30</v>
      </c>
      <c r="Z34" s="21">
        <f t="shared" si="1"/>
        <v>0</v>
      </c>
    </row>
    <row r="35" spans="2:28" x14ac:dyDescent="0.2">
      <c r="B35" s="143"/>
      <c r="C35" s="19">
        <v>31</v>
      </c>
      <c r="D35" s="43"/>
      <c r="E35" t="str">
        <f t="shared" si="0"/>
        <v/>
      </c>
      <c r="M35" s="143"/>
      <c r="N35" s="136">
        <v>31</v>
      </c>
      <c r="O35" s="175" t="s">
        <v>50</v>
      </c>
      <c r="P35" s="138"/>
      <c r="X35" s="143"/>
      <c r="Y35" s="19">
        <v>31</v>
      </c>
      <c r="Z35" s="21">
        <f t="shared" si="1"/>
        <v>0</v>
      </c>
    </row>
    <row r="36" spans="2:28" x14ac:dyDescent="0.2">
      <c r="B36" s="143"/>
      <c r="C36" s="19">
        <v>32</v>
      </c>
      <c r="D36" s="43"/>
      <c r="E36" t="str">
        <f t="shared" si="0"/>
        <v/>
      </c>
      <c r="M36" s="143"/>
      <c r="N36" s="136">
        <v>32</v>
      </c>
      <c r="O36" s="175" t="s">
        <v>49</v>
      </c>
      <c r="P36" s="138"/>
      <c r="X36" s="143"/>
      <c r="Y36" s="19">
        <v>32</v>
      </c>
      <c r="Z36" s="21">
        <f t="shared" si="1"/>
        <v>0</v>
      </c>
    </row>
    <row r="37" spans="2:28" x14ac:dyDescent="0.2">
      <c r="B37" s="143"/>
      <c r="C37" s="19">
        <v>33</v>
      </c>
      <c r="D37" s="43"/>
      <c r="E37" t="str">
        <f t="shared" si="0"/>
        <v/>
      </c>
      <c r="M37" s="143"/>
      <c r="N37" s="136">
        <v>33</v>
      </c>
      <c r="O37" s="175" t="s">
        <v>11</v>
      </c>
      <c r="P37" s="138"/>
      <c r="X37" s="143"/>
      <c r="Y37" s="19">
        <v>33</v>
      </c>
      <c r="Z37" s="21">
        <f t="shared" si="1"/>
        <v>0</v>
      </c>
    </row>
    <row r="38" spans="2:28" x14ac:dyDescent="0.2">
      <c r="B38" s="143"/>
      <c r="C38" s="19">
        <v>34</v>
      </c>
      <c r="D38" s="43"/>
      <c r="E38" t="str">
        <f t="shared" si="0"/>
        <v/>
      </c>
      <c r="M38" s="143"/>
      <c r="N38" s="136">
        <v>34</v>
      </c>
      <c r="O38" s="175" t="s">
        <v>50</v>
      </c>
      <c r="P38" s="138"/>
      <c r="X38" s="143"/>
      <c r="Y38" s="19">
        <v>34</v>
      </c>
      <c r="Z38" s="21">
        <f t="shared" si="1"/>
        <v>0</v>
      </c>
    </row>
    <row r="39" spans="2:28" x14ac:dyDescent="0.2">
      <c r="B39" s="143"/>
      <c r="C39" s="19">
        <v>35</v>
      </c>
      <c r="D39" s="43"/>
      <c r="E39" t="str">
        <f t="shared" si="0"/>
        <v/>
      </c>
      <c r="M39" s="143"/>
      <c r="N39" s="136">
        <v>35</v>
      </c>
      <c r="O39" s="175" t="s">
        <v>52</v>
      </c>
      <c r="P39" s="138"/>
      <c r="X39" s="143"/>
      <c r="Y39" s="19">
        <v>35</v>
      </c>
      <c r="Z39" s="21">
        <f t="shared" si="1"/>
        <v>0</v>
      </c>
    </row>
    <row r="40" spans="2:28" x14ac:dyDescent="0.2">
      <c r="B40" s="143"/>
      <c r="C40" s="19">
        <v>36</v>
      </c>
      <c r="D40" s="43"/>
      <c r="E40" t="str">
        <f t="shared" si="0"/>
        <v/>
      </c>
      <c r="M40" s="143"/>
      <c r="N40" s="136">
        <v>36</v>
      </c>
      <c r="O40" s="175" t="s">
        <v>52</v>
      </c>
      <c r="P40" s="138"/>
      <c r="X40" s="143"/>
      <c r="Y40" s="19">
        <v>36</v>
      </c>
      <c r="Z40" s="21">
        <f t="shared" si="1"/>
        <v>0</v>
      </c>
    </row>
    <row r="41" spans="2:28" x14ac:dyDescent="0.2">
      <c r="B41" s="143"/>
      <c r="C41" s="19">
        <v>37</v>
      </c>
      <c r="D41" s="43"/>
      <c r="E41" t="str">
        <f t="shared" si="0"/>
        <v/>
      </c>
      <c r="M41" s="143"/>
      <c r="N41" s="136">
        <v>37</v>
      </c>
      <c r="O41" s="175" t="s">
        <v>51</v>
      </c>
      <c r="P41" s="138"/>
      <c r="X41" s="143"/>
      <c r="Y41" s="19">
        <v>37</v>
      </c>
      <c r="Z41" s="21">
        <f t="shared" si="1"/>
        <v>0</v>
      </c>
    </row>
    <row r="42" spans="2:28" x14ac:dyDescent="0.2">
      <c r="B42" s="143"/>
      <c r="C42" s="19">
        <v>38</v>
      </c>
      <c r="D42" s="43"/>
      <c r="E42" t="str">
        <f t="shared" si="0"/>
        <v/>
      </c>
      <c r="M42" s="143"/>
      <c r="N42" s="136">
        <v>38</v>
      </c>
      <c r="O42" s="175" t="s">
        <v>50</v>
      </c>
      <c r="P42" s="138"/>
      <c r="X42" s="143"/>
      <c r="Y42" s="19">
        <v>38</v>
      </c>
      <c r="Z42" s="21">
        <f t="shared" si="1"/>
        <v>0</v>
      </c>
    </row>
    <row r="43" spans="2:28" x14ac:dyDescent="0.2">
      <c r="B43" s="143"/>
      <c r="C43" s="19">
        <v>39</v>
      </c>
      <c r="D43" s="43"/>
      <c r="E43" t="str">
        <f t="shared" si="0"/>
        <v/>
      </c>
      <c r="M43" s="143"/>
      <c r="N43" s="136">
        <v>39</v>
      </c>
      <c r="O43" s="175" t="s">
        <v>51</v>
      </c>
      <c r="P43" s="138"/>
      <c r="X43" s="143"/>
      <c r="Y43" s="19">
        <v>39</v>
      </c>
      <c r="Z43" s="21">
        <f t="shared" si="1"/>
        <v>0</v>
      </c>
    </row>
    <row r="44" spans="2:28" ht="16" thickBot="1" x14ac:dyDescent="0.25">
      <c r="B44" s="144" t="s">
        <v>12</v>
      </c>
      <c r="C44" s="20">
        <v>40</v>
      </c>
      <c r="D44" s="44"/>
      <c r="E44" t="str">
        <f t="shared" si="0"/>
        <v/>
      </c>
      <c r="M44" s="144" t="s">
        <v>12</v>
      </c>
      <c r="N44" s="137">
        <v>40</v>
      </c>
      <c r="O44" s="176" t="s">
        <v>49</v>
      </c>
      <c r="P44" s="110"/>
      <c r="X44" s="144" t="s">
        <v>12</v>
      </c>
      <c r="Y44" s="20">
        <v>40</v>
      </c>
      <c r="Z44" s="21">
        <f t="shared" si="1"/>
        <v>0</v>
      </c>
    </row>
    <row r="45" spans="2:28" s="193" customFormat="1" ht="16" thickBot="1" x14ac:dyDescent="0.25"/>
    <row r="46" spans="2:28" ht="49" thickBot="1" x14ac:dyDescent="0.25">
      <c r="B46" s="143"/>
      <c r="C46" s="4" t="s">
        <v>13</v>
      </c>
      <c r="D46" s="4" t="s">
        <v>3</v>
      </c>
      <c r="M46" s="143"/>
      <c r="N46" s="4" t="s">
        <v>13</v>
      </c>
      <c r="O46" s="104" t="s">
        <v>3</v>
      </c>
      <c r="P46" s="114" t="s">
        <v>5</v>
      </c>
      <c r="X46" s="143"/>
      <c r="Y46" s="4" t="s">
        <v>13</v>
      </c>
      <c r="Z46" s="4" t="s">
        <v>3</v>
      </c>
      <c r="AA46" s="4" t="s">
        <v>6</v>
      </c>
      <c r="AB46" s="4" t="s">
        <v>7</v>
      </c>
    </row>
    <row r="47" spans="2:28" ht="49" thickBot="1" x14ac:dyDescent="0.25">
      <c r="B47" s="143"/>
      <c r="C47" s="11" t="s">
        <v>8</v>
      </c>
      <c r="D47" s="132" t="s">
        <v>9</v>
      </c>
      <c r="M47" s="143"/>
      <c r="N47" s="13" t="s">
        <v>8</v>
      </c>
      <c r="O47" s="132" t="s">
        <v>9</v>
      </c>
      <c r="P47" s="131" t="s">
        <v>10</v>
      </c>
      <c r="X47" s="143"/>
      <c r="Y47" s="11" t="s">
        <v>8</v>
      </c>
      <c r="Z47" s="12" t="s">
        <v>11</v>
      </c>
      <c r="AA47" s="147" t="str">
        <f>IF($H$365="X",SUM(Z48:Z71),"")</f>
        <v/>
      </c>
      <c r="AB47" s="147">
        <v>24</v>
      </c>
    </row>
    <row r="48" spans="2:28" x14ac:dyDescent="0.2">
      <c r="B48" s="143"/>
      <c r="C48" s="18">
        <v>41</v>
      </c>
      <c r="D48" s="42"/>
      <c r="E48" t="str">
        <f t="shared" ref="E48:E71" si="2">IF($H$365="X",IF($D48&lt;&gt;"",IF($Z48=1,"Richtig","Falsch"),"Antwort fehlt"),"")</f>
        <v/>
      </c>
      <c r="M48" s="143"/>
      <c r="N48" s="139">
        <v>41</v>
      </c>
      <c r="O48" s="174" t="s">
        <v>52</v>
      </c>
      <c r="P48" s="109"/>
      <c r="X48" s="143"/>
      <c r="Y48" s="18">
        <v>41</v>
      </c>
      <c r="Z48" s="21">
        <f t="shared" ref="Z48:Z71" si="3">IF(OR($D48=LOWER($O48),$D48=UPPER($O48)),1,0)</f>
        <v>0</v>
      </c>
    </row>
    <row r="49" spans="2:26" x14ac:dyDescent="0.2">
      <c r="B49" s="143"/>
      <c r="C49" s="19">
        <v>42</v>
      </c>
      <c r="D49" s="43"/>
      <c r="E49" t="str">
        <f t="shared" si="2"/>
        <v/>
      </c>
      <c r="M49" s="143"/>
      <c r="N49" s="136">
        <v>42</v>
      </c>
      <c r="O49" s="175" t="s">
        <v>11</v>
      </c>
      <c r="P49" s="138"/>
      <c r="X49" s="143"/>
      <c r="Y49" s="19">
        <v>42</v>
      </c>
      <c r="Z49" s="21">
        <f t="shared" si="3"/>
        <v>0</v>
      </c>
    </row>
    <row r="50" spans="2:26" x14ac:dyDescent="0.2">
      <c r="B50" s="143"/>
      <c r="C50" s="19">
        <v>43</v>
      </c>
      <c r="D50" s="43"/>
      <c r="E50" t="str">
        <f t="shared" si="2"/>
        <v/>
      </c>
      <c r="M50" s="143"/>
      <c r="N50" s="136">
        <v>43</v>
      </c>
      <c r="O50" s="175" t="s">
        <v>11</v>
      </c>
      <c r="P50" s="138"/>
      <c r="X50" s="143"/>
      <c r="Y50" s="19">
        <v>43</v>
      </c>
      <c r="Z50" s="21">
        <f t="shared" si="3"/>
        <v>0</v>
      </c>
    </row>
    <row r="51" spans="2:26" x14ac:dyDescent="0.2">
      <c r="B51" s="143"/>
      <c r="C51" s="19">
        <v>44</v>
      </c>
      <c r="D51" s="43"/>
      <c r="E51" t="str">
        <f t="shared" si="2"/>
        <v/>
      </c>
      <c r="M51" s="143"/>
      <c r="N51" s="136">
        <v>44</v>
      </c>
      <c r="O51" s="175" t="s">
        <v>11</v>
      </c>
      <c r="P51" s="138"/>
      <c r="X51" s="143"/>
      <c r="Y51" s="19">
        <v>44</v>
      </c>
      <c r="Z51" s="21">
        <f t="shared" si="3"/>
        <v>0</v>
      </c>
    </row>
    <row r="52" spans="2:26" x14ac:dyDescent="0.2">
      <c r="B52" s="143"/>
      <c r="C52" s="19">
        <v>45</v>
      </c>
      <c r="D52" s="43"/>
      <c r="E52" t="str">
        <f t="shared" si="2"/>
        <v/>
      </c>
      <c r="M52" s="143"/>
      <c r="N52" s="136">
        <v>45</v>
      </c>
      <c r="O52" s="175" t="s">
        <v>50</v>
      </c>
      <c r="P52" s="138"/>
      <c r="X52" s="143"/>
      <c r="Y52" s="19">
        <v>45</v>
      </c>
      <c r="Z52" s="21">
        <f t="shared" si="3"/>
        <v>0</v>
      </c>
    </row>
    <row r="53" spans="2:26" x14ac:dyDescent="0.2">
      <c r="B53" s="143"/>
      <c r="C53" s="19">
        <v>46</v>
      </c>
      <c r="D53" s="43"/>
      <c r="E53" t="str">
        <f t="shared" si="2"/>
        <v/>
      </c>
      <c r="M53" s="143"/>
      <c r="N53" s="136">
        <v>46</v>
      </c>
      <c r="O53" s="175" t="s">
        <v>51</v>
      </c>
      <c r="P53" s="138"/>
      <c r="X53" s="143"/>
      <c r="Y53" s="19">
        <v>46</v>
      </c>
      <c r="Z53" s="21">
        <f t="shared" si="3"/>
        <v>0</v>
      </c>
    </row>
    <row r="54" spans="2:26" x14ac:dyDescent="0.2">
      <c r="B54" s="143"/>
      <c r="C54" s="19">
        <v>47</v>
      </c>
      <c r="D54" s="43"/>
      <c r="E54" t="str">
        <f t="shared" si="2"/>
        <v/>
      </c>
      <c r="M54" s="143"/>
      <c r="N54" s="136">
        <v>47</v>
      </c>
      <c r="O54" s="175" t="s">
        <v>11</v>
      </c>
      <c r="P54" s="138"/>
      <c r="X54" s="143"/>
      <c r="Y54" s="19">
        <v>47</v>
      </c>
      <c r="Z54" s="21">
        <f t="shared" si="3"/>
        <v>0</v>
      </c>
    </row>
    <row r="55" spans="2:26" x14ac:dyDescent="0.2">
      <c r="B55" s="143"/>
      <c r="C55" s="19">
        <v>48</v>
      </c>
      <c r="D55" s="43"/>
      <c r="E55" t="str">
        <f t="shared" si="2"/>
        <v/>
      </c>
      <c r="M55" s="143"/>
      <c r="N55" s="136">
        <v>48</v>
      </c>
      <c r="O55" s="175" t="s">
        <v>51</v>
      </c>
      <c r="P55" s="138"/>
      <c r="X55" s="143"/>
      <c r="Y55" s="19">
        <v>48</v>
      </c>
      <c r="Z55" s="21">
        <f t="shared" si="3"/>
        <v>0</v>
      </c>
    </row>
    <row r="56" spans="2:26" x14ac:dyDescent="0.2">
      <c r="B56" s="143"/>
      <c r="C56" s="19">
        <v>49</v>
      </c>
      <c r="D56" s="43"/>
      <c r="E56" t="str">
        <f t="shared" si="2"/>
        <v/>
      </c>
      <c r="M56" s="143"/>
      <c r="N56" s="136">
        <v>49</v>
      </c>
      <c r="O56" s="175" t="s">
        <v>51</v>
      </c>
      <c r="P56" s="138"/>
      <c r="X56" s="143"/>
      <c r="Y56" s="19">
        <v>49</v>
      </c>
      <c r="Z56" s="21">
        <f t="shared" si="3"/>
        <v>0</v>
      </c>
    </row>
    <row r="57" spans="2:26" x14ac:dyDescent="0.2">
      <c r="B57" s="143"/>
      <c r="C57" s="19">
        <v>50</v>
      </c>
      <c r="D57" s="43"/>
      <c r="E57" t="str">
        <f t="shared" si="2"/>
        <v/>
      </c>
      <c r="M57" s="143"/>
      <c r="N57" s="136">
        <v>50</v>
      </c>
      <c r="O57" s="175" t="s">
        <v>51</v>
      </c>
      <c r="P57" s="138"/>
      <c r="X57" s="143"/>
      <c r="Y57" s="19">
        <v>50</v>
      </c>
      <c r="Z57" s="21">
        <f t="shared" si="3"/>
        <v>0</v>
      </c>
    </row>
    <row r="58" spans="2:26" x14ac:dyDescent="0.2">
      <c r="B58" s="143"/>
      <c r="C58" s="19">
        <v>51</v>
      </c>
      <c r="D58" s="43"/>
      <c r="E58" t="str">
        <f t="shared" si="2"/>
        <v/>
      </c>
      <c r="M58" s="143"/>
      <c r="N58" s="136">
        <v>51</v>
      </c>
      <c r="O58" s="175" t="s">
        <v>49</v>
      </c>
      <c r="P58" s="138"/>
      <c r="X58" s="143"/>
      <c r="Y58" s="19">
        <v>51</v>
      </c>
      <c r="Z58" s="21">
        <f t="shared" si="3"/>
        <v>0</v>
      </c>
    </row>
    <row r="59" spans="2:26" x14ac:dyDescent="0.2">
      <c r="B59" s="143"/>
      <c r="C59" s="19">
        <v>52</v>
      </c>
      <c r="D59" s="43"/>
      <c r="E59" t="str">
        <f t="shared" si="2"/>
        <v/>
      </c>
      <c r="M59" s="143"/>
      <c r="N59" s="136">
        <v>52</v>
      </c>
      <c r="O59" s="175" t="s">
        <v>49</v>
      </c>
      <c r="P59" s="138"/>
      <c r="X59" s="143"/>
      <c r="Y59" s="19">
        <v>52</v>
      </c>
      <c r="Z59" s="21">
        <f t="shared" si="3"/>
        <v>0</v>
      </c>
    </row>
    <row r="60" spans="2:26" x14ac:dyDescent="0.2">
      <c r="B60" s="143"/>
      <c r="C60" s="19">
        <v>53</v>
      </c>
      <c r="D60" s="43"/>
      <c r="E60" t="str">
        <f t="shared" si="2"/>
        <v/>
      </c>
      <c r="M60" s="143"/>
      <c r="N60" s="136">
        <v>53</v>
      </c>
      <c r="O60" s="175" t="s">
        <v>50</v>
      </c>
      <c r="P60" s="138"/>
      <c r="X60" s="143"/>
      <c r="Y60" s="19">
        <v>53</v>
      </c>
      <c r="Z60" s="21">
        <f t="shared" si="3"/>
        <v>0</v>
      </c>
    </row>
    <row r="61" spans="2:26" x14ac:dyDescent="0.2">
      <c r="B61" s="143"/>
      <c r="C61" s="19">
        <v>54</v>
      </c>
      <c r="D61" s="43"/>
      <c r="E61" t="str">
        <f t="shared" si="2"/>
        <v/>
      </c>
      <c r="M61" s="143"/>
      <c r="N61" s="136">
        <v>54</v>
      </c>
      <c r="O61" s="175" t="s">
        <v>49</v>
      </c>
      <c r="P61" s="138"/>
      <c r="X61" s="143"/>
      <c r="Y61" s="19">
        <v>54</v>
      </c>
      <c r="Z61" s="21">
        <f t="shared" si="3"/>
        <v>0</v>
      </c>
    </row>
    <row r="62" spans="2:26" x14ac:dyDescent="0.2">
      <c r="B62" s="143"/>
      <c r="C62" s="19">
        <v>55</v>
      </c>
      <c r="D62" s="43"/>
      <c r="E62" t="str">
        <f t="shared" si="2"/>
        <v/>
      </c>
      <c r="M62" s="143"/>
      <c r="N62" s="136">
        <v>55</v>
      </c>
      <c r="O62" s="175" t="s">
        <v>50</v>
      </c>
      <c r="P62" s="138"/>
      <c r="X62" s="143"/>
      <c r="Y62" s="19">
        <v>55</v>
      </c>
      <c r="Z62" s="21">
        <f t="shared" si="3"/>
        <v>0</v>
      </c>
    </row>
    <row r="63" spans="2:26" x14ac:dyDescent="0.2">
      <c r="B63" s="143"/>
      <c r="C63" s="19">
        <v>56</v>
      </c>
      <c r="D63" s="43"/>
      <c r="E63" t="str">
        <f t="shared" si="2"/>
        <v/>
      </c>
      <c r="M63" s="143"/>
      <c r="N63" s="136">
        <v>56</v>
      </c>
      <c r="O63" s="175" t="s">
        <v>11</v>
      </c>
      <c r="P63" s="138"/>
      <c r="X63" s="143"/>
      <c r="Y63" s="19">
        <v>56</v>
      </c>
      <c r="Z63" s="21">
        <f t="shared" si="3"/>
        <v>0</v>
      </c>
    </row>
    <row r="64" spans="2:26" x14ac:dyDescent="0.2">
      <c r="B64" s="143"/>
      <c r="C64" s="19">
        <v>57</v>
      </c>
      <c r="D64" s="43"/>
      <c r="E64" t="str">
        <f t="shared" si="2"/>
        <v/>
      </c>
      <c r="M64" s="143"/>
      <c r="N64" s="136">
        <v>57</v>
      </c>
      <c r="O64" s="175" t="s">
        <v>51</v>
      </c>
      <c r="P64" s="138"/>
      <c r="X64" s="143"/>
      <c r="Y64" s="19">
        <v>57</v>
      </c>
      <c r="Z64" s="21">
        <f t="shared" si="3"/>
        <v>0</v>
      </c>
    </row>
    <row r="65" spans="2:28" x14ac:dyDescent="0.2">
      <c r="B65" s="143"/>
      <c r="C65" s="19">
        <v>58</v>
      </c>
      <c r="D65" s="43"/>
      <c r="E65" t="str">
        <f t="shared" si="2"/>
        <v/>
      </c>
      <c r="M65" s="143"/>
      <c r="N65" s="136">
        <v>58</v>
      </c>
      <c r="O65" s="175" t="s">
        <v>11</v>
      </c>
      <c r="P65" s="138"/>
      <c r="X65" s="143"/>
      <c r="Y65" s="19">
        <v>58</v>
      </c>
      <c r="Z65" s="21">
        <f t="shared" si="3"/>
        <v>0</v>
      </c>
    </row>
    <row r="66" spans="2:28" x14ac:dyDescent="0.2">
      <c r="B66" s="143"/>
      <c r="C66" s="19">
        <v>59</v>
      </c>
      <c r="D66" s="43"/>
      <c r="E66" t="str">
        <f t="shared" si="2"/>
        <v/>
      </c>
      <c r="M66" s="143"/>
      <c r="N66" s="136">
        <v>59</v>
      </c>
      <c r="O66" s="175" t="s">
        <v>49</v>
      </c>
      <c r="P66" s="138"/>
      <c r="X66" s="143"/>
      <c r="Y66" s="19">
        <v>59</v>
      </c>
      <c r="Z66" s="21">
        <f t="shared" si="3"/>
        <v>0</v>
      </c>
    </row>
    <row r="67" spans="2:28" x14ac:dyDescent="0.2">
      <c r="B67" s="143"/>
      <c r="C67" s="19">
        <v>60</v>
      </c>
      <c r="D67" s="43"/>
      <c r="E67" t="str">
        <f t="shared" si="2"/>
        <v/>
      </c>
      <c r="M67" s="143"/>
      <c r="N67" s="136">
        <v>60</v>
      </c>
      <c r="O67" s="175" t="s">
        <v>51</v>
      </c>
      <c r="P67" s="138"/>
      <c r="X67" s="143"/>
      <c r="Y67" s="19">
        <v>60</v>
      </c>
      <c r="Z67" s="21">
        <f t="shared" si="3"/>
        <v>0</v>
      </c>
    </row>
    <row r="68" spans="2:28" x14ac:dyDescent="0.2">
      <c r="B68" s="143"/>
      <c r="C68" s="19">
        <v>61</v>
      </c>
      <c r="D68" s="43"/>
      <c r="E68" t="str">
        <f t="shared" si="2"/>
        <v/>
      </c>
      <c r="M68" s="143"/>
      <c r="N68" s="136">
        <v>61</v>
      </c>
      <c r="O68" s="175" t="s">
        <v>52</v>
      </c>
      <c r="P68" s="138"/>
      <c r="X68" s="143"/>
      <c r="Y68" s="19">
        <v>61</v>
      </c>
      <c r="Z68" s="21">
        <f t="shared" si="3"/>
        <v>0</v>
      </c>
    </row>
    <row r="69" spans="2:28" x14ac:dyDescent="0.2">
      <c r="B69" s="143"/>
      <c r="C69" s="19">
        <v>62</v>
      </c>
      <c r="D69" s="43"/>
      <c r="E69" t="str">
        <f t="shared" si="2"/>
        <v/>
      </c>
      <c r="M69" s="143"/>
      <c r="N69" s="136">
        <v>62</v>
      </c>
      <c r="O69" s="175" t="s">
        <v>11</v>
      </c>
      <c r="P69" s="138"/>
      <c r="X69" s="143"/>
      <c r="Y69" s="19">
        <v>62</v>
      </c>
      <c r="Z69" s="21">
        <f t="shared" si="3"/>
        <v>0</v>
      </c>
    </row>
    <row r="70" spans="2:28" x14ac:dyDescent="0.2">
      <c r="B70" s="143"/>
      <c r="C70" s="19">
        <v>63</v>
      </c>
      <c r="D70" s="43"/>
      <c r="E70" t="str">
        <f t="shared" si="2"/>
        <v/>
      </c>
      <c r="M70" s="143"/>
      <c r="N70" s="136">
        <v>63</v>
      </c>
      <c r="O70" s="175" t="s">
        <v>49</v>
      </c>
      <c r="P70" s="138"/>
      <c r="X70" s="143"/>
      <c r="Y70" s="19">
        <v>63</v>
      </c>
      <c r="Z70" s="21">
        <f t="shared" si="3"/>
        <v>0</v>
      </c>
    </row>
    <row r="71" spans="2:28" ht="16" thickBot="1" x14ac:dyDescent="0.25">
      <c r="B71" s="144" t="s">
        <v>12</v>
      </c>
      <c r="C71" s="20">
        <v>64</v>
      </c>
      <c r="D71" s="44"/>
      <c r="E71" t="str">
        <f t="shared" si="2"/>
        <v/>
      </c>
      <c r="M71" s="144" t="s">
        <v>12</v>
      </c>
      <c r="N71" s="137">
        <v>64</v>
      </c>
      <c r="O71" s="176" t="s">
        <v>49</v>
      </c>
      <c r="P71" s="110"/>
      <c r="X71" s="144" t="s">
        <v>12</v>
      </c>
      <c r="Y71" s="20">
        <v>64</v>
      </c>
      <c r="Z71" s="21">
        <f t="shared" si="3"/>
        <v>0</v>
      </c>
    </row>
    <row r="72" spans="2:28" s="193" customFormat="1" ht="16" thickBot="1" x14ac:dyDescent="0.25"/>
    <row r="73" spans="2:28" ht="49" thickBot="1" x14ac:dyDescent="0.25">
      <c r="B73" s="143"/>
      <c r="C73" s="4" t="s">
        <v>14</v>
      </c>
      <c r="D73" s="4" t="s">
        <v>3</v>
      </c>
      <c r="M73" s="143"/>
      <c r="N73" s="4" t="s">
        <v>14</v>
      </c>
      <c r="O73" s="104" t="s">
        <v>3</v>
      </c>
      <c r="P73" s="114" t="s">
        <v>5</v>
      </c>
      <c r="X73" s="143"/>
      <c r="Y73" s="4" t="s">
        <v>14</v>
      </c>
      <c r="Z73" s="4" t="s">
        <v>3</v>
      </c>
      <c r="AA73" s="4" t="s">
        <v>6</v>
      </c>
      <c r="AB73" s="4" t="s">
        <v>7</v>
      </c>
    </row>
    <row r="74" spans="2:28" ht="49" thickBot="1" x14ac:dyDescent="0.25">
      <c r="B74" s="143"/>
      <c r="C74" s="11" t="s">
        <v>8</v>
      </c>
      <c r="D74" s="132" t="s">
        <v>9</v>
      </c>
      <c r="M74" s="143"/>
      <c r="N74" s="13" t="s">
        <v>8</v>
      </c>
      <c r="O74" s="132" t="s">
        <v>9</v>
      </c>
      <c r="P74" s="131" t="s">
        <v>10</v>
      </c>
      <c r="X74" s="143"/>
      <c r="Y74" s="11" t="s">
        <v>8</v>
      </c>
      <c r="Z74" s="12" t="s">
        <v>11</v>
      </c>
      <c r="AA74" s="147" t="str">
        <f>IF($H$365="X",SUM(Z75:Z92),"")</f>
        <v/>
      </c>
      <c r="AB74" s="147">
        <v>18</v>
      </c>
    </row>
    <row r="75" spans="2:28" x14ac:dyDescent="0.2">
      <c r="B75" s="143"/>
      <c r="C75" s="18">
        <v>65</v>
      </c>
      <c r="D75" s="42"/>
      <c r="E75" t="str">
        <f t="shared" ref="E75:E92" si="4">IF($H$365="X",IF($D75&lt;&gt;"",IF($Z75=1,"Richtig","Falsch"),"Antwort fehlt"),"")</f>
        <v/>
      </c>
      <c r="M75" s="143"/>
      <c r="N75" s="139">
        <v>65</v>
      </c>
      <c r="O75" s="174" t="s">
        <v>51</v>
      </c>
      <c r="P75" s="109"/>
      <c r="X75" s="143"/>
      <c r="Y75" s="18">
        <v>65</v>
      </c>
      <c r="Z75" s="21">
        <f t="shared" ref="Z75:Z92" si="5">IF(OR($D75=LOWER($O75),$D75=UPPER($O75)),1,0)</f>
        <v>0</v>
      </c>
    </row>
    <row r="76" spans="2:28" x14ac:dyDescent="0.2">
      <c r="B76" s="143"/>
      <c r="C76" s="19">
        <v>66</v>
      </c>
      <c r="D76" s="43"/>
      <c r="E76" t="str">
        <f t="shared" si="4"/>
        <v/>
      </c>
      <c r="M76" s="143"/>
      <c r="N76" s="136">
        <v>66</v>
      </c>
      <c r="O76" s="175" t="s">
        <v>11</v>
      </c>
      <c r="P76" s="138"/>
      <c r="X76" s="143"/>
      <c r="Y76" s="19">
        <v>66</v>
      </c>
      <c r="Z76" s="21">
        <f t="shared" si="5"/>
        <v>0</v>
      </c>
    </row>
    <row r="77" spans="2:28" x14ac:dyDescent="0.2">
      <c r="B77" s="143"/>
      <c r="C77" s="19">
        <v>67</v>
      </c>
      <c r="D77" s="43"/>
      <c r="E77" t="str">
        <f t="shared" si="4"/>
        <v/>
      </c>
      <c r="M77" s="143"/>
      <c r="N77" s="136">
        <v>67</v>
      </c>
      <c r="O77" s="175" t="s">
        <v>11</v>
      </c>
      <c r="P77" s="138"/>
      <c r="X77" s="143"/>
      <c r="Y77" s="19">
        <v>67</v>
      </c>
      <c r="Z77" s="21">
        <f t="shared" si="5"/>
        <v>0</v>
      </c>
    </row>
    <row r="78" spans="2:28" x14ac:dyDescent="0.2">
      <c r="B78" s="143"/>
      <c r="C78" s="19">
        <v>68</v>
      </c>
      <c r="D78" s="43"/>
      <c r="E78" t="str">
        <f t="shared" si="4"/>
        <v/>
      </c>
      <c r="M78" s="143"/>
      <c r="N78" s="136">
        <v>68</v>
      </c>
      <c r="O78" s="175" t="s">
        <v>49</v>
      </c>
      <c r="P78" s="138"/>
      <c r="X78" s="143"/>
      <c r="Y78" s="19">
        <v>68</v>
      </c>
      <c r="Z78" s="21">
        <f t="shared" si="5"/>
        <v>0</v>
      </c>
    </row>
    <row r="79" spans="2:28" x14ac:dyDescent="0.2">
      <c r="B79" s="143"/>
      <c r="C79" s="19">
        <v>69</v>
      </c>
      <c r="D79" s="43"/>
      <c r="E79" t="str">
        <f t="shared" si="4"/>
        <v/>
      </c>
      <c r="M79" s="143"/>
      <c r="N79" s="136">
        <v>69</v>
      </c>
      <c r="O79" s="175" t="s">
        <v>11</v>
      </c>
      <c r="P79" s="138"/>
      <c r="X79" s="143"/>
      <c r="Y79" s="19">
        <v>69</v>
      </c>
      <c r="Z79" s="21">
        <f t="shared" si="5"/>
        <v>0</v>
      </c>
    </row>
    <row r="80" spans="2:28" x14ac:dyDescent="0.2">
      <c r="B80" s="143"/>
      <c r="C80" s="19">
        <v>70</v>
      </c>
      <c r="D80" s="43"/>
      <c r="E80" t="str">
        <f t="shared" si="4"/>
        <v/>
      </c>
      <c r="M80" s="143"/>
      <c r="N80" s="136">
        <v>70</v>
      </c>
      <c r="O80" s="175" t="s">
        <v>50</v>
      </c>
      <c r="P80" s="138"/>
      <c r="X80" s="143"/>
      <c r="Y80" s="19">
        <v>70</v>
      </c>
      <c r="Z80" s="21">
        <f t="shared" si="5"/>
        <v>0</v>
      </c>
    </row>
    <row r="81" spans="2:28" x14ac:dyDescent="0.2">
      <c r="B81" s="143"/>
      <c r="C81" s="19">
        <v>71</v>
      </c>
      <c r="D81" s="43"/>
      <c r="E81" t="str">
        <f t="shared" si="4"/>
        <v/>
      </c>
      <c r="M81" s="143"/>
      <c r="N81" s="136">
        <v>71</v>
      </c>
      <c r="O81" s="175" t="s">
        <v>51</v>
      </c>
      <c r="P81" s="138"/>
      <c r="X81" s="143"/>
      <c r="Y81" s="19">
        <v>71</v>
      </c>
      <c r="Z81" s="21">
        <f t="shared" si="5"/>
        <v>0</v>
      </c>
    </row>
    <row r="82" spans="2:28" x14ac:dyDescent="0.2">
      <c r="B82" s="143"/>
      <c r="C82" s="19">
        <v>72</v>
      </c>
      <c r="D82" s="43"/>
      <c r="E82" t="str">
        <f t="shared" si="4"/>
        <v/>
      </c>
      <c r="M82" s="143"/>
      <c r="N82" s="136">
        <v>72</v>
      </c>
      <c r="O82" s="175"/>
      <c r="P82" s="138"/>
      <c r="X82" s="143"/>
      <c r="Y82" s="19">
        <v>72</v>
      </c>
      <c r="Z82" s="21">
        <f t="shared" si="5"/>
        <v>1</v>
      </c>
    </row>
    <row r="83" spans="2:28" x14ac:dyDescent="0.2">
      <c r="B83" s="143"/>
      <c r="C83" s="19">
        <v>73</v>
      </c>
      <c r="D83" s="43"/>
      <c r="E83" t="str">
        <f t="shared" si="4"/>
        <v/>
      </c>
      <c r="M83" s="143"/>
      <c r="N83" s="136">
        <v>73</v>
      </c>
      <c r="O83" s="175" t="s">
        <v>51</v>
      </c>
      <c r="P83" s="138"/>
      <c r="X83" s="143"/>
      <c r="Y83" s="19">
        <v>73</v>
      </c>
      <c r="Z83" s="21">
        <f t="shared" si="5"/>
        <v>0</v>
      </c>
    </row>
    <row r="84" spans="2:28" x14ac:dyDescent="0.2">
      <c r="B84" s="143"/>
      <c r="C84" s="19">
        <v>74</v>
      </c>
      <c r="D84" s="43"/>
      <c r="E84" t="str">
        <f t="shared" si="4"/>
        <v/>
      </c>
      <c r="M84" s="143"/>
      <c r="N84" s="136">
        <v>74</v>
      </c>
      <c r="O84" s="175" t="s">
        <v>50</v>
      </c>
      <c r="P84" s="138"/>
      <c r="X84" s="143"/>
      <c r="Y84" s="19">
        <v>74</v>
      </c>
      <c r="Z84" s="21">
        <f t="shared" si="5"/>
        <v>0</v>
      </c>
    </row>
    <row r="85" spans="2:28" x14ac:dyDescent="0.2">
      <c r="B85" s="143"/>
      <c r="C85" s="19">
        <v>75</v>
      </c>
      <c r="D85" s="43"/>
      <c r="E85" t="str">
        <f t="shared" si="4"/>
        <v/>
      </c>
      <c r="M85" s="143"/>
      <c r="N85" s="136">
        <v>75</v>
      </c>
      <c r="O85" s="175" t="s">
        <v>11</v>
      </c>
      <c r="P85" s="138"/>
      <c r="X85" s="143"/>
      <c r="Y85" s="19">
        <v>75</v>
      </c>
      <c r="Z85" s="21">
        <f t="shared" si="5"/>
        <v>0</v>
      </c>
    </row>
    <row r="86" spans="2:28" x14ac:dyDescent="0.2">
      <c r="B86" s="143"/>
      <c r="C86" s="19">
        <v>76</v>
      </c>
      <c r="D86" s="43"/>
      <c r="E86" t="str">
        <f t="shared" si="4"/>
        <v/>
      </c>
      <c r="M86" s="143"/>
      <c r="N86" s="136">
        <v>76</v>
      </c>
      <c r="O86" s="175" t="s">
        <v>50</v>
      </c>
      <c r="P86" s="138"/>
      <c r="X86" s="143"/>
      <c r="Y86" s="19">
        <v>76</v>
      </c>
      <c r="Z86" s="21">
        <f t="shared" si="5"/>
        <v>0</v>
      </c>
    </row>
    <row r="87" spans="2:28" x14ac:dyDescent="0.2">
      <c r="B87" s="143"/>
      <c r="C87" s="19">
        <v>77</v>
      </c>
      <c r="D87" s="43"/>
      <c r="E87" t="str">
        <f t="shared" si="4"/>
        <v/>
      </c>
      <c r="M87" s="143"/>
      <c r="N87" s="136">
        <v>77</v>
      </c>
      <c r="O87" s="175" t="s">
        <v>49</v>
      </c>
      <c r="P87" s="138"/>
      <c r="X87" s="143"/>
      <c r="Y87" s="19">
        <v>77</v>
      </c>
      <c r="Z87" s="21">
        <f t="shared" si="5"/>
        <v>0</v>
      </c>
    </row>
    <row r="88" spans="2:28" x14ac:dyDescent="0.2">
      <c r="B88" s="143"/>
      <c r="C88" s="19">
        <v>78</v>
      </c>
      <c r="D88" s="43"/>
      <c r="E88" t="str">
        <f t="shared" si="4"/>
        <v/>
      </c>
      <c r="M88" s="143"/>
      <c r="N88" s="136">
        <v>78</v>
      </c>
      <c r="O88" s="175" t="s">
        <v>49</v>
      </c>
      <c r="P88" s="138"/>
      <c r="X88" s="143"/>
      <c r="Y88" s="19">
        <v>78</v>
      </c>
      <c r="Z88" s="21">
        <f t="shared" si="5"/>
        <v>0</v>
      </c>
    </row>
    <row r="89" spans="2:28" x14ac:dyDescent="0.2">
      <c r="B89" s="143"/>
      <c r="C89" s="19">
        <v>79</v>
      </c>
      <c r="D89" s="43"/>
      <c r="E89" t="str">
        <f t="shared" si="4"/>
        <v/>
      </c>
      <c r="M89" s="143"/>
      <c r="N89" s="136">
        <v>79</v>
      </c>
      <c r="O89" s="175" t="s">
        <v>50</v>
      </c>
      <c r="P89" s="138"/>
      <c r="X89" s="143"/>
      <c r="Y89" s="19">
        <v>79</v>
      </c>
      <c r="Z89" s="21">
        <f t="shared" si="5"/>
        <v>0</v>
      </c>
    </row>
    <row r="90" spans="2:28" x14ac:dyDescent="0.2">
      <c r="B90" s="143"/>
      <c r="C90" s="19">
        <v>80</v>
      </c>
      <c r="D90" s="43"/>
      <c r="E90" t="str">
        <f t="shared" si="4"/>
        <v/>
      </c>
      <c r="M90" s="143"/>
      <c r="N90" s="136">
        <v>80</v>
      </c>
      <c r="O90" s="175" t="s">
        <v>51</v>
      </c>
      <c r="P90" s="138"/>
      <c r="X90" s="143"/>
      <c r="Y90" s="19">
        <v>80</v>
      </c>
      <c r="Z90" s="21">
        <f t="shared" si="5"/>
        <v>0</v>
      </c>
    </row>
    <row r="91" spans="2:28" x14ac:dyDescent="0.2">
      <c r="B91" s="143"/>
      <c r="C91" s="19">
        <v>81</v>
      </c>
      <c r="D91" s="43"/>
      <c r="E91" t="str">
        <f t="shared" si="4"/>
        <v/>
      </c>
      <c r="M91" s="143"/>
      <c r="N91" s="136">
        <v>81</v>
      </c>
      <c r="O91" s="175" t="s">
        <v>51</v>
      </c>
      <c r="P91" s="138"/>
      <c r="X91" s="143"/>
      <c r="Y91" s="19">
        <v>81</v>
      </c>
      <c r="Z91" s="21">
        <f t="shared" si="5"/>
        <v>0</v>
      </c>
    </row>
    <row r="92" spans="2:28" ht="16" thickBot="1" x14ac:dyDescent="0.25">
      <c r="B92" s="144" t="s">
        <v>12</v>
      </c>
      <c r="C92" s="20">
        <v>82</v>
      </c>
      <c r="D92" s="44"/>
      <c r="E92" t="str">
        <f t="shared" si="4"/>
        <v/>
      </c>
      <c r="M92" s="144" t="s">
        <v>12</v>
      </c>
      <c r="N92" s="137">
        <v>82</v>
      </c>
      <c r="O92" s="176" t="s">
        <v>11</v>
      </c>
      <c r="P92" s="110"/>
      <c r="X92" s="144" t="s">
        <v>12</v>
      </c>
      <c r="Y92" s="20">
        <v>82</v>
      </c>
      <c r="Z92" s="21">
        <f t="shared" si="5"/>
        <v>0</v>
      </c>
    </row>
    <row r="93" spans="2:28" s="193" customFormat="1" ht="16" thickBot="1" x14ac:dyDescent="0.25"/>
    <row r="94" spans="2:28" ht="49" thickBot="1" x14ac:dyDescent="0.25">
      <c r="B94" s="143"/>
      <c r="C94" s="4" t="s">
        <v>15</v>
      </c>
      <c r="D94" s="4" t="s">
        <v>3</v>
      </c>
      <c r="M94" s="143"/>
      <c r="N94" s="4" t="s">
        <v>15</v>
      </c>
      <c r="O94" s="104" t="s">
        <v>3</v>
      </c>
      <c r="P94" s="114" t="s">
        <v>5</v>
      </c>
      <c r="X94" s="143"/>
      <c r="Y94" s="4" t="s">
        <v>15</v>
      </c>
      <c r="Z94" s="4" t="s">
        <v>3</v>
      </c>
      <c r="AA94" s="4" t="s">
        <v>6</v>
      </c>
      <c r="AB94" s="4" t="s">
        <v>7</v>
      </c>
    </row>
    <row r="95" spans="2:28" ht="49" thickBot="1" x14ac:dyDescent="0.25">
      <c r="B95" s="143"/>
      <c r="C95" s="11" t="s">
        <v>8</v>
      </c>
      <c r="D95" s="132" t="s">
        <v>9</v>
      </c>
      <c r="M95" s="143"/>
      <c r="N95" s="13" t="s">
        <v>8</v>
      </c>
      <c r="O95" s="132" t="s">
        <v>9</v>
      </c>
      <c r="P95" s="131" t="s">
        <v>10</v>
      </c>
      <c r="X95" s="143"/>
      <c r="Y95" s="11" t="s">
        <v>8</v>
      </c>
      <c r="Z95" s="12" t="s">
        <v>11</v>
      </c>
      <c r="AA95" s="147" t="str">
        <f>IF($H$365="X",SUM(Z96:Z107),"")</f>
        <v/>
      </c>
      <c r="AB95" s="147">
        <v>12</v>
      </c>
    </row>
    <row r="96" spans="2:28" x14ac:dyDescent="0.2">
      <c r="B96" s="143"/>
      <c r="C96" s="18">
        <v>83</v>
      </c>
      <c r="D96" s="42"/>
      <c r="E96" t="str">
        <f t="shared" ref="E96:E107" si="6">IF($H$365="X",IF($D96&lt;&gt;"",IF($Z96=1,"Richtig","Falsch"),"Antwort fehlt"),"")</f>
        <v/>
      </c>
      <c r="M96" s="143"/>
      <c r="N96" s="139">
        <v>83</v>
      </c>
      <c r="O96" s="174" t="s">
        <v>51</v>
      </c>
      <c r="P96" s="109"/>
      <c r="X96" s="143"/>
      <c r="Y96" s="18">
        <v>83</v>
      </c>
      <c r="Z96" s="21">
        <f t="shared" ref="Z96:Z107" si="7">IF(OR($D96=LOWER($O96),$D96=UPPER($O96)),1,0)</f>
        <v>0</v>
      </c>
    </row>
    <row r="97" spans="2:27" x14ac:dyDescent="0.2">
      <c r="B97" s="143"/>
      <c r="C97" s="19">
        <v>84</v>
      </c>
      <c r="D97" s="43"/>
      <c r="E97" t="str">
        <f t="shared" si="6"/>
        <v/>
      </c>
      <c r="M97" s="143"/>
      <c r="N97" s="136">
        <v>84</v>
      </c>
      <c r="O97" s="175" t="s">
        <v>52</v>
      </c>
      <c r="P97" s="138"/>
      <c r="X97" s="143"/>
      <c r="Y97" s="19">
        <v>84</v>
      </c>
      <c r="Z97" s="21">
        <f t="shared" si="7"/>
        <v>0</v>
      </c>
    </row>
    <row r="98" spans="2:27" x14ac:dyDescent="0.2">
      <c r="B98" s="143"/>
      <c r="C98" s="19">
        <v>85</v>
      </c>
      <c r="D98" s="43"/>
      <c r="E98" t="str">
        <f t="shared" si="6"/>
        <v/>
      </c>
      <c r="M98" s="143"/>
      <c r="N98" s="136">
        <v>85</v>
      </c>
      <c r="O98" s="175" t="s">
        <v>52</v>
      </c>
      <c r="P98" s="138"/>
      <c r="X98" s="143"/>
      <c r="Y98" s="19">
        <v>85</v>
      </c>
      <c r="Z98" s="21">
        <f t="shared" si="7"/>
        <v>0</v>
      </c>
    </row>
    <row r="99" spans="2:27" x14ac:dyDescent="0.2">
      <c r="B99" s="143"/>
      <c r="C99" s="19">
        <v>86</v>
      </c>
      <c r="D99" s="43"/>
      <c r="E99" t="str">
        <f t="shared" si="6"/>
        <v/>
      </c>
      <c r="M99" s="143"/>
      <c r="N99" s="136">
        <v>86</v>
      </c>
      <c r="O99" s="175" t="s">
        <v>50</v>
      </c>
      <c r="P99" s="138"/>
      <c r="X99" s="143"/>
      <c r="Y99" s="19">
        <v>86</v>
      </c>
      <c r="Z99" s="21">
        <f t="shared" si="7"/>
        <v>0</v>
      </c>
    </row>
    <row r="100" spans="2:27" x14ac:dyDescent="0.2">
      <c r="B100" s="143"/>
      <c r="C100" s="19">
        <v>87</v>
      </c>
      <c r="D100" s="43"/>
      <c r="E100" t="str">
        <f t="shared" si="6"/>
        <v/>
      </c>
      <c r="M100" s="143"/>
      <c r="N100" s="136">
        <v>87</v>
      </c>
      <c r="O100" s="175" t="s">
        <v>50</v>
      </c>
      <c r="P100" s="138"/>
      <c r="X100" s="143"/>
      <c r="Y100" s="19">
        <v>87</v>
      </c>
      <c r="Z100" s="21">
        <f t="shared" si="7"/>
        <v>0</v>
      </c>
    </row>
    <row r="101" spans="2:27" x14ac:dyDescent="0.2">
      <c r="B101" s="143"/>
      <c r="C101" s="19">
        <v>88</v>
      </c>
      <c r="D101" s="43"/>
      <c r="E101" t="str">
        <f t="shared" si="6"/>
        <v/>
      </c>
      <c r="M101" s="143"/>
      <c r="N101" s="136">
        <v>88</v>
      </c>
      <c r="O101" s="175" t="s">
        <v>51</v>
      </c>
      <c r="P101" s="138"/>
      <c r="X101" s="143"/>
      <c r="Y101" s="19">
        <v>88</v>
      </c>
      <c r="Z101" s="21">
        <f t="shared" si="7"/>
        <v>0</v>
      </c>
    </row>
    <row r="102" spans="2:27" x14ac:dyDescent="0.2">
      <c r="B102" s="143"/>
      <c r="C102" s="19">
        <v>89</v>
      </c>
      <c r="D102" s="43"/>
      <c r="E102" t="str">
        <f t="shared" si="6"/>
        <v/>
      </c>
      <c r="M102" s="143"/>
      <c r="N102" s="136">
        <v>89</v>
      </c>
      <c r="O102" s="175" t="s">
        <v>49</v>
      </c>
      <c r="P102" s="138"/>
      <c r="X102" s="143"/>
      <c r="Y102" s="19">
        <v>89</v>
      </c>
      <c r="Z102" s="21">
        <f t="shared" si="7"/>
        <v>0</v>
      </c>
    </row>
    <row r="103" spans="2:27" x14ac:dyDescent="0.2">
      <c r="B103" s="143"/>
      <c r="C103" s="19">
        <v>90</v>
      </c>
      <c r="D103" s="43"/>
      <c r="E103" t="str">
        <f t="shared" si="6"/>
        <v/>
      </c>
      <c r="M103" s="143"/>
      <c r="N103" s="136">
        <v>90</v>
      </c>
      <c r="O103" s="175" t="s">
        <v>49</v>
      </c>
      <c r="P103" s="138"/>
      <c r="X103" s="143"/>
      <c r="Y103" s="19">
        <v>90</v>
      </c>
      <c r="Z103" s="21">
        <f t="shared" si="7"/>
        <v>0</v>
      </c>
    </row>
    <row r="104" spans="2:27" x14ac:dyDescent="0.2">
      <c r="B104" s="143"/>
      <c r="C104" s="19">
        <v>91</v>
      </c>
      <c r="D104" s="43"/>
      <c r="E104" t="str">
        <f t="shared" si="6"/>
        <v/>
      </c>
      <c r="M104" s="143"/>
      <c r="N104" s="136">
        <v>91</v>
      </c>
      <c r="O104" s="175" t="s">
        <v>49</v>
      </c>
      <c r="P104" s="138"/>
      <c r="X104" s="143"/>
      <c r="Y104" s="19">
        <v>91</v>
      </c>
      <c r="Z104" s="21">
        <f t="shared" si="7"/>
        <v>0</v>
      </c>
    </row>
    <row r="105" spans="2:27" x14ac:dyDescent="0.2">
      <c r="B105" s="143"/>
      <c r="C105" s="19">
        <v>92</v>
      </c>
      <c r="D105" s="43"/>
      <c r="E105" t="str">
        <f t="shared" si="6"/>
        <v/>
      </c>
      <c r="M105" s="143"/>
      <c r="N105" s="136">
        <v>92</v>
      </c>
      <c r="O105" s="175" t="s">
        <v>11</v>
      </c>
      <c r="P105" s="138"/>
      <c r="X105" s="143"/>
      <c r="Y105" s="19">
        <v>92</v>
      </c>
      <c r="Z105" s="21">
        <f t="shared" si="7"/>
        <v>0</v>
      </c>
    </row>
    <row r="106" spans="2:27" x14ac:dyDescent="0.2">
      <c r="B106" s="143"/>
      <c r="C106" s="19">
        <v>93</v>
      </c>
      <c r="D106" s="43"/>
      <c r="E106" t="str">
        <f t="shared" si="6"/>
        <v/>
      </c>
      <c r="M106" s="143"/>
      <c r="N106" s="136">
        <v>93</v>
      </c>
      <c r="O106" s="175" t="s">
        <v>49</v>
      </c>
      <c r="P106" s="138"/>
      <c r="X106" s="143"/>
      <c r="Y106" s="19">
        <v>93</v>
      </c>
      <c r="Z106" s="21">
        <f t="shared" si="7"/>
        <v>0</v>
      </c>
    </row>
    <row r="107" spans="2:27" ht="16" thickBot="1" x14ac:dyDescent="0.25">
      <c r="B107" s="144" t="s">
        <v>12</v>
      </c>
      <c r="C107" s="20">
        <v>94</v>
      </c>
      <c r="D107" s="44"/>
      <c r="E107" t="str">
        <f t="shared" si="6"/>
        <v/>
      </c>
      <c r="M107" s="144" t="s">
        <v>12</v>
      </c>
      <c r="N107" s="137">
        <v>94</v>
      </c>
      <c r="O107" s="176" t="s">
        <v>50</v>
      </c>
      <c r="P107" s="110"/>
      <c r="X107" s="144" t="s">
        <v>12</v>
      </c>
      <c r="Y107" s="20">
        <v>94</v>
      </c>
      <c r="Z107" s="21">
        <f t="shared" si="7"/>
        <v>0</v>
      </c>
    </row>
    <row r="108" spans="2:27" s="193" customFormat="1" x14ac:dyDescent="0.2"/>
    <row r="109" spans="2:27" s="193" customFormat="1" x14ac:dyDescent="0.2"/>
    <row r="110" spans="2:27" ht="48" x14ac:dyDescent="0.2">
      <c r="B110" s="198" t="s">
        <v>16</v>
      </c>
      <c r="C110" s="165" t="s">
        <v>17</v>
      </c>
      <c r="D110"/>
      <c r="M110" s="198" t="s">
        <v>18</v>
      </c>
      <c r="N110" s="165" t="s">
        <v>17</v>
      </c>
      <c r="O110"/>
      <c r="X110" s="198" t="s">
        <v>18</v>
      </c>
      <c r="Y110" s="165" t="s">
        <v>17</v>
      </c>
      <c r="Z110" s="6" t="s">
        <v>6</v>
      </c>
      <c r="AA110" s="6" t="s">
        <v>7</v>
      </c>
    </row>
    <row r="111" spans="2:27" ht="33" thickBot="1" x14ac:dyDescent="0.25">
      <c r="B111" s="198"/>
      <c r="C111" s="13" t="s">
        <v>19</v>
      </c>
      <c r="D111"/>
      <c r="M111" s="198"/>
      <c r="N111" s="11" t="s">
        <v>19</v>
      </c>
      <c r="O111"/>
      <c r="X111" s="198"/>
      <c r="Y111" s="11" t="s">
        <v>19</v>
      </c>
      <c r="Z111" s="166" t="str">
        <f>IF($H$278="X",$D$108,"")</f>
        <v/>
      </c>
      <c r="AA111" s="35">
        <v>80</v>
      </c>
    </row>
    <row r="112" spans="2:27" ht="17" thickBot="1" x14ac:dyDescent="0.25">
      <c r="B112" s="198"/>
      <c r="C112" s="167"/>
      <c r="D112" t="str">
        <f>IF($H$365="X",IF($C112&lt;&gt;"",IF($Z112=1,"Richtig","Falsch"),"Antwort fehlt"),"")</f>
        <v/>
      </c>
      <c r="M112" s="198"/>
      <c r="N112" s="168" t="s">
        <v>20</v>
      </c>
      <c r="O112"/>
      <c r="X112" s="198"/>
      <c r="Y112" s="18"/>
      <c r="Z112"/>
    </row>
    <row r="113" spans="2:28" ht="48" x14ac:dyDescent="0.2">
      <c r="B113" s="198"/>
      <c r="C113" s="165" t="s">
        <v>21</v>
      </c>
      <c r="D113"/>
      <c r="M113" s="198"/>
      <c r="N113" s="165" t="s">
        <v>21</v>
      </c>
      <c r="O113"/>
      <c r="X113" s="198"/>
      <c r="Y113" s="165" t="s">
        <v>21</v>
      </c>
      <c r="Z113" s="6" t="s">
        <v>6</v>
      </c>
      <c r="AA113" s="6" t="s">
        <v>7</v>
      </c>
    </row>
    <row r="114" spans="2:28" ht="33" thickBot="1" x14ac:dyDescent="0.25">
      <c r="B114" s="198"/>
      <c r="C114" s="13" t="s">
        <v>22</v>
      </c>
      <c r="D114"/>
      <c r="M114" s="198"/>
      <c r="N114" s="11" t="s">
        <v>22</v>
      </c>
      <c r="O114"/>
      <c r="X114" s="198"/>
      <c r="Y114" s="11" t="s">
        <v>22</v>
      </c>
      <c r="Z114" s="166" t="str">
        <f>IF($H$278="X",$D$111,"")</f>
        <v/>
      </c>
      <c r="AA114" s="35">
        <v>50</v>
      </c>
    </row>
    <row r="115" spans="2:28" ht="17" thickBot="1" x14ac:dyDescent="0.25">
      <c r="B115" s="198"/>
      <c r="C115" s="167"/>
      <c r="D115" t="str">
        <f>IF($H$365="X",IF($C115&lt;&gt;"",IF($Z115=1,"Richtig","Falsch"),"Antwort fehlt"),"")</f>
        <v/>
      </c>
      <c r="M115" s="198"/>
      <c r="N115" s="168" t="s">
        <v>20</v>
      </c>
      <c r="O115"/>
      <c r="X115" s="198"/>
      <c r="Y115" s="18"/>
      <c r="Z115" s="42"/>
    </row>
    <row r="116" spans="2:28" ht="68.25" customHeight="1" x14ac:dyDescent="0.2">
      <c r="C116"/>
      <c r="D116"/>
      <c r="N116"/>
      <c r="O116"/>
      <c r="Y116"/>
      <c r="Z116"/>
    </row>
    <row r="117" spans="2:28" ht="15.75" customHeight="1" thickBot="1" x14ac:dyDescent="0.25">
      <c r="C117"/>
      <c r="D117"/>
      <c r="N117"/>
      <c r="O117"/>
      <c r="Y117"/>
      <c r="Z117"/>
    </row>
    <row r="118" spans="2:28" ht="49" thickBot="1" x14ac:dyDescent="0.25">
      <c r="B118" s="191" t="s">
        <v>23</v>
      </c>
      <c r="C118" s="5" t="s">
        <v>24</v>
      </c>
      <c r="D118" s="5" t="s">
        <v>3</v>
      </c>
      <c r="M118" s="142"/>
      <c r="N118" s="5" t="s">
        <v>24</v>
      </c>
      <c r="O118" s="104" t="s">
        <v>3</v>
      </c>
      <c r="P118" s="114" t="s">
        <v>5</v>
      </c>
      <c r="X118" s="142"/>
      <c r="Y118" s="5" t="s">
        <v>24</v>
      </c>
      <c r="Z118" s="5" t="s">
        <v>3</v>
      </c>
      <c r="AA118" s="5" t="s">
        <v>6</v>
      </c>
      <c r="AB118" s="5" t="s">
        <v>7</v>
      </c>
    </row>
    <row r="119" spans="2:28" ht="49" thickBot="1" x14ac:dyDescent="0.25">
      <c r="B119" s="192"/>
      <c r="C119" s="11" t="s">
        <v>8</v>
      </c>
      <c r="D119" s="132" t="s">
        <v>9</v>
      </c>
      <c r="M119" s="142"/>
      <c r="N119" s="13" t="s">
        <v>8</v>
      </c>
      <c r="O119" s="132" t="s">
        <v>9</v>
      </c>
      <c r="P119" s="131" t="s">
        <v>10</v>
      </c>
      <c r="X119" s="142"/>
      <c r="Y119" s="11" t="s">
        <v>8</v>
      </c>
      <c r="Z119" s="12" t="s">
        <v>11</v>
      </c>
      <c r="AA119" s="147" t="str">
        <f>IF($H$365="X",SUM(Z120:Z134),"")</f>
        <v/>
      </c>
      <c r="AB119" s="147">
        <v>15</v>
      </c>
    </row>
    <row r="120" spans="2:28" x14ac:dyDescent="0.2">
      <c r="B120" s="192"/>
      <c r="C120" s="18">
        <v>1</v>
      </c>
      <c r="D120" s="42"/>
      <c r="E120" t="str">
        <f t="shared" ref="E120:E134" si="8">IF($H$365="X",IF($D120&lt;&gt;"",IF($Z120=1,"Richtig","Falsch"),"Antwort fehlt"),"")</f>
        <v/>
      </c>
      <c r="M120" s="142"/>
      <c r="N120" s="139">
        <v>1</v>
      </c>
      <c r="O120" s="174" t="s">
        <v>51</v>
      </c>
      <c r="P120" s="109"/>
      <c r="X120" s="142"/>
      <c r="Y120" s="18">
        <v>1</v>
      </c>
      <c r="Z120" s="21">
        <f t="shared" ref="Z120:Z134" si="9">IF(OR($D120=LOWER($O120),$D120=UPPER($O120)),1,0)</f>
        <v>0</v>
      </c>
    </row>
    <row r="121" spans="2:28" x14ac:dyDescent="0.2">
      <c r="B121" s="192"/>
      <c r="C121" s="19">
        <v>2</v>
      </c>
      <c r="D121" s="43"/>
      <c r="E121" t="str">
        <f t="shared" si="8"/>
        <v/>
      </c>
      <c r="M121" s="142"/>
      <c r="N121" s="136">
        <v>2</v>
      </c>
      <c r="O121" s="175" t="s">
        <v>11</v>
      </c>
      <c r="P121" s="138"/>
      <c r="X121" s="142"/>
      <c r="Y121" s="19">
        <v>2</v>
      </c>
      <c r="Z121" s="21">
        <f t="shared" si="9"/>
        <v>0</v>
      </c>
    </row>
    <row r="122" spans="2:28" x14ac:dyDescent="0.2">
      <c r="B122" s="192"/>
      <c r="C122" s="19">
        <v>3</v>
      </c>
      <c r="D122" s="43"/>
      <c r="E122" t="str">
        <f t="shared" si="8"/>
        <v/>
      </c>
      <c r="M122" s="142"/>
      <c r="N122" s="136">
        <v>3</v>
      </c>
      <c r="O122" s="175" t="s">
        <v>50</v>
      </c>
      <c r="P122" s="138"/>
      <c r="X122" s="142"/>
      <c r="Y122" s="19">
        <v>3</v>
      </c>
      <c r="Z122" s="21">
        <f t="shared" si="9"/>
        <v>0</v>
      </c>
    </row>
    <row r="123" spans="2:28" x14ac:dyDescent="0.2">
      <c r="B123" s="192"/>
      <c r="C123" s="19">
        <v>4</v>
      </c>
      <c r="D123" s="43"/>
      <c r="E123" t="str">
        <f t="shared" si="8"/>
        <v/>
      </c>
      <c r="M123" s="142"/>
      <c r="N123" s="136">
        <v>4</v>
      </c>
      <c r="O123" s="175" t="s">
        <v>50</v>
      </c>
      <c r="P123" s="138"/>
      <c r="X123" s="142"/>
      <c r="Y123" s="19">
        <v>4</v>
      </c>
      <c r="Z123" s="21">
        <f t="shared" si="9"/>
        <v>0</v>
      </c>
    </row>
    <row r="124" spans="2:28" x14ac:dyDescent="0.2">
      <c r="B124" s="192"/>
      <c r="C124" s="19">
        <v>5</v>
      </c>
      <c r="D124" s="43"/>
      <c r="E124" t="str">
        <f t="shared" si="8"/>
        <v/>
      </c>
      <c r="M124" s="142"/>
      <c r="N124" s="136">
        <v>5</v>
      </c>
      <c r="O124" s="175" t="s">
        <v>11</v>
      </c>
      <c r="P124" s="138"/>
      <c r="X124" s="142"/>
      <c r="Y124" s="19">
        <v>5</v>
      </c>
      <c r="Z124" s="21">
        <f t="shared" si="9"/>
        <v>0</v>
      </c>
    </row>
    <row r="125" spans="2:28" x14ac:dyDescent="0.2">
      <c r="B125" s="192"/>
      <c r="C125" s="19">
        <v>6</v>
      </c>
      <c r="D125" s="43"/>
      <c r="E125" t="str">
        <f t="shared" si="8"/>
        <v/>
      </c>
      <c r="M125" s="142"/>
      <c r="N125" s="136">
        <v>6</v>
      </c>
      <c r="O125" s="175" t="s">
        <v>52</v>
      </c>
      <c r="P125" s="138"/>
      <c r="X125" s="142"/>
      <c r="Y125" s="19">
        <v>6</v>
      </c>
      <c r="Z125" s="21">
        <f t="shared" si="9"/>
        <v>0</v>
      </c>
    </row>
    <row r="126" spans="2:28" x14ac:dyDescent="0.2">
      <c r="B126" s="192"/>
      <c r="C126" s="19">
        <v>7</v>
      </c>
      <c r="D126" s="43"/>
      <c r="E126" t="str">
        <f t="shared" si="8"/>
        <v/>
      </c>
      <c r="M126" s="142"/>
      <c r="N126" s="136">
        <v>7</v>
      </c>
      <c r="O126" s="175" t="s">
        <v>52</v>
      </c>
      <c r="P126" s="138"/>
      <c r="X126" s="142"/>
      <c r="Y126" s="19">
        <v>7</v>
      </c>
      <c r="Z126" s="21">
        <f t="shared" si="9"/>
        <v>0</v>
      </c>
    </row>
    <row r="127" spans="2:28" x14ac:dyDescent="0.2">
      <c r="B127" s="192"/>
      <c r="C127" s="19">
        <v>8</v>
      </c>
      <c r="D127" s="43"/>
      <c r="E127" t="str">
        <f t="shared" si="8"/>
        <v/>
      </c>
      <c r="M127" s="142"/>
      <c r="N127" s="136">
        <v>8</v>
      </c>
      <c r="O127" s="175" t="s">
        <v>49</v>
      </c>
      <c r="P127" s="138"/>
      <c r="X127" s="142"/>
      <c r="Y127" s="19">
        <v>8</v>
      </c>
      <c r="Z127" s="21">
        <f t="shared" si="9"/>
        <v>0</v>
      </c>
    </row>
    <row r="128" spans="2:28" x14ac:dyDescent="0.2">
      <c r="B128" s="192"/>
      <c r="C128" s="19">
        <v>9</v>
      </c>
      <c r="D128" s="43"/>
      <c r="E128" t="str">
        <f t="shared" si="8"/>
        <v/>
      </c>
      <c r="M128" s="142"/>
      <c r="N128" s="136">
        <v>9</v>
      </c>
      <c r="O128" s="175" t="s">
        <v>49</v>
      </c>
      <c r="P128" s="138"/>
      <c r="X128" s="142"/>
      <c r="Y128" s="19">
        <v>9</v>
      </c>
      <c r="Z128" s="21">
        <f t="shared" si="9"/>
        <v>0</v>
      </c>
    </row>
    <row r="129" spans="2:28" x14ac:dyDescent="0.2">
      <c r="B129" s="192"/>
      <c r="C129" s="19">
        <v>10</v>
      </c>
      <c r="D129" s="43"/>
      <c r="E129" t="str">
        <f t="shared" si="8"/>
        <v/>
      </c>
      <c r="M129" s="142"/>
      <c r="N129" s="136">
        <v>10</v>
      </c>
      <c r="O129" s="175" t="s">
        <v>50</v>
      </c>
      <c r="P129" s="138"/>
      <c r="X129" s="142"/>
      <c r="Y129" s="19">
        <v>10</v>
      </c>
      <c r="Z129" s="21">
        <f t="shared" si="9"/>
        <v>0</v>
      </c>
    </row>
    <row r="130" spans="2:28" x14ac:dyDescent="0.2">
      <c r="B130" s="192"/>
      <c r="C130" s="19">
        <v>11</v>
      </c>
      <c r="D130" s="43"/>
      <c r="E130" t="str">
        <f t="shared" si="8"/>
        <v/>
      </c>
      <c r="M130" s="142"/>
      <c r="N130" s="136">
        <v>11</v>
      </c>
      <c r="O130" s="175" t="s">
        <v>11</v>
      </c>
      <c r="P130" s="138"/>
      <c r="X130" s="142"/>
      <c r="Y130" s="19">
        <v>11</v>
      </c>
      <c r="Z130" s="21">
        <f t="shared" si="9"/>
        <v>0</v>
      </c>
    </row>
    <row r="131" spans="2:28" x14ac:dyDescent="0.2">
      <c r="B131" s="192"/>
      <c r="C131" s="19">
        <v>12</v>
      </c>
      <c r="D131" s="43"/>
      <c r="E131" t="str">
        <f t="shared" si="8"/>
        <v/>
      </c>
      <c r="M131" s="142"/>
      <c r="N131" s="136">
        <v>12</v>
      </c>
      <c r="O131" s="175" t="s">
        <v>50</v>
      </c>
      <c r="P131" s="138"/>
      <c r="X131" s="142"/>
      <c r="Y131" s="19">
        <v>12</v>
      </c>
      <c r="Z131" s="21">
        <f t="shared" si="9"/>
        <v>0</v>
      </c>
    </row>
    <row r="132" spans="2:28" x14ac:dyDescent="0.2">
      <c r="B132" s="192"/>
      <c r="C132" s="19">
        <v>13</v>
      </c>
      <c r="D132" s="43"/>
      <c r="E132" t="str">
        <f t="shared" si="8"/>
        <v/>
      </c>
      <c r="M132" s="142"/>
      <c r="N132" s="136">
        <v>13</v>
      </c>
      <c r="O132" s="175" t="s">
        <v>51</v>
      </c>
      <c r="P132" s="138"/>
      <c r="X132" s="142"/>
      <c r="Y132" s="19">
        <v>13</v>
      </c>
      <c r="Z132" s="21">
        <f t="shared" si="9"/>
        <v>0</v>
      </c>
    </row>
    <row r="133" spans="2:28" x14ac:dyDescent="0.2">
      <c r="B133" s="192"/>
      <c r="C133" s="19">
        <v>14</v>
      </c>
      <c r="D133" s="43"/>
      <c r="E133" t="str">
        <f t="shared" si="8"/>
        <v/>
      </c>
      <c r="M133" s="142"/>
      <c r="N133" s="136">
        <v>14</v>
      </c>
      <c r="O133" s="175" t="s">
        <v>52</v>
      </c>
      <c r="P133" s="138"/>
      <c r="X133" s="142"/>
      <c r="Y133" s="19">
        <v>14</v>
      </c>
      <c r="Z133" s="21">
        <f t="shared" si="9"/>
        <v>0</v>
      </c>
    </row>
    <row r="134" spans="2:28" ht="16" thickBot="1" x14ac:dyDescent="0.25">
      <c r="B134" s="192"/>
      <c r="C134" s="20">
        <v>15</v>
      </c>
      <c r="D134" s="44"/>
      <c r="E134" t="str">
        <f t="shared" si="8"/>
        <v/>
      </c>
      <c r="M134" s="145" t="s">
        <v>23</v>
      </c>
      <c r="N134" s="137">
        <v>15</v>
      </c>
      <c r="O134" s="176" t="s">
        <v>11</v>
      </c>
      <c r="P134" s="110"/>
      <c r="X134" s="145" t="s">
        <v>23</v>
      </c>
      <c r="Y134" s="20">
        <v>15</v>
      </c>
      <c r="Z134" s="21">
        <f t="shared" si="9"/>
        <v>0</v>
      </c>
    </row>
    <row r="135" spans="2:28" s="193" customFormat="1" ht="16" thickBot="1" x14ac:dyDescent="0.25"/>
    <row r="136" spans="2:28" ht="49" thickBot="1" x14ac:dyDescent="0.25">
      <c r="B136" s="191" t="s">
        <v>23</v>
      </c>
      <c r="C136" s="5" t="s">
        <v>25</v>
      </c>
      <c r="D136" s="5" t="s">
        <v>3</v>
      </c>
      <c r="M136" s="142"/>
      <c r="N136" s="5" t="s">
        <v>25</v>
      </c>
      <c r="O136" s="104" t="s">
        <v>3</v>
      </c>
      <c r="P136" s="114" t="s">
        <v>5</v>
      </c>
      <c r="X136" s="142"/>
      <c r="Y136" s="5" t="s">
        <v>25</v>
      </c>
      <c r="Z136" s="5" t="s">
        <v>3</v>
      </c>
      <c r="AA136" s="5" t="s">
        <v>6</v>
      </c>
      <c r="AB136" s="5" t="s">
        <v>7</v>
      </c>
    </row>
    <row r="137" spans="2:28" ht="49" thickBot="1" x14ac:dyDescent="0.25">
      <c r="B137" s="191"/>
      <c r="C137" s="11" t="s">
        <v>8</v>
      </c>
      <c r="D137" s="132" t="s">
        <v>9</v>
      </c>
      <c r="M137" s="142"/>
      <c r="N137" s="13" t="s">
        <v>8</v>
      </c>
      <c r="O137" s="132" t="s">
        <v>9</v>
      </c>
      <c r="P137" s="131" t="s">
        <v>10</v>
      </c>
      <c r="X137" s="142"/>
      <c r="Y137" s="11" t="s">
        <v>8</v>
      </c>
      <c r="Z137" s="12" t="s">
        <v>11</v>
      </c>
      <c r="AA137" s="147" t="str">
        <f>IF($H$365="X",SUM(Z138:Z147),"")</f>
        <v/>
      </c>
      <c r="AB137" s="147">
        <v>10</v>
      </c>
    </row>
    <row r="138" spans="2:28" x14ac:dyDescent="0.2">
      <c r="B138" s="191"/>
      <c r="C138" s="18">
        <v>16</v>
      </c>
      <c r="D138" s="42"/>
      <c r="E138" t="str">
        <f t="shared" ref="E138:E147" si="10">IF($H$365="X",IF($D138&lt;&gt;"",IF($Z138=1,"Richtig","Falsch"),"Antwort fehlt"),"")</f>
        <v/>
      </c>
      <c r="M138" s="142"/>
      <c r="N138" s="139">
        <v>16</v>
      </c>
      <c r="O138" s="174" t="s">
        <v>49</v>
      </c>
      <c r="P138" s="109"/>
      <c r="X138" s="142"/>
      <c r="Y138" s="30">
        <v>16</v>
      </c>
      <c r="Z138" s="21">
        <f t="shared" ref="Z138:Z147" si="11">IF(OR($D138=LOWER($O138),$D138=UPPER($O138)),1,0)</f>
        <v>0</v>
      </c>
    </row>
    <row r="139" spans="2:28" x14ac:dyDescent="0.2">
      <c r="B139" s="191"/>
      <c r="C139" s="19">
        <v>17</v>
      </c>
      <c r="D139" s="43"/>
      <c r="E139" t="str">
        <f t="shared" si="10"/>
        <v/>
      </c>
      <c r="M139" s="142"/>
      <c r="N139" s="136">
        <v>17</v>
      </c>
      <c r="O139" s="175" t="s">
        <v>50</v>
      </c>
      <c r="P139" s="138"/>
      <c r="X139" s="142"/>
      <c r="Y139" s="31">
        <v>17</v>
      </c>
      <c r="Z139" s="21">
        <f t="shared" si="11"/>
        <v>0</v>
      </c>
    </row>
    <row r="140" spans="2:28" x14ac:dyDescent="0.2">
      <c r="B140" s="191"/>
      <c r="C140" s="19">
        <v>18</v>
      </c>
      <c r="D140" s="43"/>
      <c r="E140" t="str">
        <f t="shared" si="10"/>
        <v/>
      </c>
      <c r="M140" s="142"/>
      <c r="N140" s="136">
        <v>18</v>
      </c>
      <c r="O140" s="175" t="s">
        <v>11</v>
      </c>
      <c r="P140" s="138"/>
      <c r="X140" s="142"/>
      <c r="Y140" s="31">
        <v>18</v>
      </c>
      <c r="Z140" s="21">
        <f t="shared" si="11"/>
        <v>0</v>
      </c>
    </row>
    <row r="141" spans="2:28" x14ac:dyDescent="0.2">
      <c r="B141" s="191"/>
      <c r="C141" s="19">
        <v>19</v>
      </c>
      <c r="D141" s="43"/>
      <c r="E141" t="str">
        <f t="shared" si="10"/>
        <v/>
      </c>
      <c r="M141" s="142"/>
      <c r="N141" s="136">
        <v>19</v>
      </c>
      <c r="O141" s="175" t="s">
        <v>51</v>
      </c>
      <c r="P141" s="138"/>
      <c r="X141" s="142"/>
      <c r="Y141" s="31">
        <v>19</v>
      </c>
      <c r="Z141" s="21">
        <f>IF(OR($D141=LOWER($O141),$D141=UPPER($O141)),1,0)</f>
        <v>0</v>
      </c>
    </row>
    <row r="142" spans="2:28" x14ac:dyDescent="0.2">
      <c r="B142" s="191"/>
      <c r="C142" s="19">
        <v>20</v>
      </c>
      <c r="D142" s="43"/>
      <c r="E142" t="str">
        <f t="shared" si="10"/>
        <v/>
      </c>
      <c r="M142" s="142"/>
      <c r="N142" s="136">
        <v>20</v>
      </c>
      <c r="O142" s="175" t="s">
        <v>11</v>
      </c>
      <c r="P142" s="138"/>
      <c r="X142" s="142"/>
      <c r="Y142" s="31">
        <v>20</v>
      </c>
      <c r="Z142" s="21">
        <f t="shared" si="11"/>
        <v>0</v>
      </c>
    </row>
    <row r="143" spans="2:28" x14ac:dyDescent="0.2">
      <c r="B143" s="191"/>
      <c r="C143" s="19">
        <v>21</v>
      </c>
      <c r="D143" s="43"/>
      <c r="E143" t="str">
        <f t="shared" si="10"/>
        <v/>
      </c>
      <c r="M143" s="142"/>
      <c r="N143" s="136">
        <v>21</v>
      </c>
      <c r="O143" s="175"/>
      <c r="P143" s="138"/>
      <c r="X143" s="142"/>
      <c r="Y143" s="31">
        <v>21</v>
      </c>
      <c r="Z143" s="21">
        <f t="shared" si="11"/>
        <v>1</v>
      </c>
    </row>
    <row r="144" spans="2:28" x14ac:dyDescent="0.2">
      <c r="B144" s="191"/>
      <c r="C144" s="19">
        <v>22</v>
      </c>
      <c r="D144" s="43"/>
      <c r="E144" t="str">
        <f t="shared" si="10"/>
        <v/>
      </c>
      <c r="M144" s="142"/>
      <c r="N144" s="136">
        <v>22</v>
      </c>
      <c r="O144" s="175" t="s">
        <v>49</v>
      </c>
      <c r="P144" s="138"/>
      <c r="X144" s="142"/>
      <c r="Y144" s="31">
        <v>22</v>
      </c>
      <c r="Z144" s="21">
        <f t="shared" si="11"/>
        <v>0</v>
      </c>
    </row>
    <row r="145" spans="2:28" x14ac:dyDescent="0.2">
      <c r="B145" s="191"/>
      <c r="C145" s="19">
        <v>23</v>
      </c>
      <c r="D145" s="43"/>
      <c r="E145" t="str">
        <f t="shared" si="10"/>
        <v/>
      </c>
      <c r="M145" s="142"/>
      <c r="N145" s="136">
        <v>23</v>
      </c>
      <c r="O145" s="175"/>
      <c r="P145" s="138"/>
      <c r="X145" s="142"/>
      <c r="Y145" s="31">
        <v>23</v>
      </c>
      <c r="Z145" s="21">
        <f t="shared" si="11"/>
        <v>1</v>
      </c>
    </row>
    <row r="146" spans="2:28" x14ac:dyDescent="0.2">
      <c r="B146" s="191"/>
      <c r="C146" s="19">
        <v>24</v>
      </c>
      <c r="D146" s="43"/>
      <c r="E146" t="str">
        <f t="shared" si="10"/>
        <v/>
      </c>
      <c r="M146" s="142"/>
      <c r="N146" s="136">
        <v>24</v>
      </c>
      <c r="O146" s="175" t="s">
        <v>51</v>
      </c>
      <c r="P146" s="138"/>
      <c r="X146" s="142"/>
      <c r="Y146" s="31">
        <v>24</v>
      </c>
      <c r="Z146" s="21">
        <f t="shared" si="11"/>
        <v>0</v>
      </c>
    </row>
    <row r="147" spans="2:28" ht="16" thickBot="1" x14ac:dyDescent="0.25">
      <c r="B147" s="191"/>
      <c r="C147" s="20">
        <v>25</v>
      </c>
      <c r="D147" s="44"/>
      <c r="E147" t="str">
        <f t="shared" si="10"/>
        <v/>
      </c>
      <c r="M147" s="145" t="s">
        <v>23</v>
      </c>
      <c r="N147" s="137">
        <v>25</v>
      </c>
      <c r="O147" s="176" t="s">
        <v>11</v>
      </c>
      <c r="P147" s="110"/>
      <c r="X147" s="145" t="s">
        <v>23</v>
      </c>
      <c r="Y147" s="32">
        <v>25</v>
      </c>
      <c r="Z147" s="21">
        <f t="shared" si="11"/>
        <v>0</v>
      </c>
    </row>
    <row r="148" spans="2:28" s="193" customFormat="1" ht="16" thickBot="1" x14ac:dyDescent="0.25"/>
    <row r="149" spans="2:28" ht="49" thickBot="1" x14ac:dyDescent="0.25">
      <c r="B149" s="191" t="s">
        <v>23</v>
      </c>
      <c r="C149" s="5" t="s">
        <v>26</v>
      </c>
      <c r="D149" s="5" t="s">
        <v>3</v>
      </c>
      <c r="M149" s="142"/>
      <c r="N149" s="5" t="s">
        <v>26</v>
      </c>
      <c r="O149" s="104" t="s">
        <v>3</v>
      </c>
      <c r="P149" s="114" t="s">
        <v>5</v>
      </c>
      <c r="X149" s="142"/>
      <c r="Y149" s="5" t="s">
        <v>26</v>
      </c>
      <c r="Z149" s="5" t="s">
        <v>3</v>
      </c>
      <c r="AA149" s="5" t="s">
        <v>6</v>
      </c>
      <c r="AB149" s="5" t="s">
        <v>7</v>
      </c>
    </row>
    <row r="150" spans="2:28" ht="49" thickBot="1" x14ac:dyDescent="0.25">
      <c r="B150" s="191"/>
      <c r="C150" s="11" t="s">
        <v>8</v>
      </c>
      <c r="D150" s="132" t="s">
        <v>9</v>
      </c>
      <c r="M150" s="142"/>
      <c r="N150" s="13" t="s">
        <v>8</v>
      </c>
      <c r="O150" s="132" t="s">
        <v>9</v>
      </c>
      <c r="P150" s="131" t="s">
        <v>10</v>
      </c>
      <c r="X150" s="142"/>
      <c r="Y150" s="11" t="s">
        <v>8</v>
      </c>
      <c r="Z150" s="12" t="s">
        <v>11</v>
      </c>
      <c r="AA150" s="147" t="str">
        <f>IF($H$365="X",SUM(Z151:Z165),"")</f>
        <v/>
      </c>
      <c r="AB150" s="147">
        <v>15</v>
      </c>
    </row>
    <row r="151" spans="2:28" x14ac:dyDescent="0.2">
      <c r="B151" s="191"/>
      <c r="C151" s="18">
        <v>26</v>
      </c>
      <c r="D151" s="42"/>
      <c r="E151" t="str">
        <f t="shared" ref="E151:E165" si="12">IF($H$365="X",IF($D151&lt;&gt;"",IF($Z151=1,"Richtig","Falsch"),"Antwort fehlt"),"")</f>
        <v/>
      </c>
      <c r="M151" s="142"/>
      <c r="N151" s="139">
        <v>26</v>
      </c>
      <c r="O151" s="174" t="s">
        <v>51</v>
      </c>
      <c r="P151" s="109"/>
      <c r="X151" s="142"/>
      <c r="Y151" s="18">
        <v>26</v>
      </c>
      <c r="Z151" s="21">
        <f t="shared" ref="Z151:Z165" si="13">IF(OR($D151=LOWER($O151),$D151=UPPER($O151)),1,0)</f>
        <v>0</v>
      </c>
    </row>
    <row r="152" spans="2:28" x14ac:dyDescent="0.2">
      <c r="B152" s="191"/>
      <c r="C152" s="19">
        <v>27</v>
      </c>
      <c r="D152" s="43"/>
      <c r="E152" t="str">
        <f t="shared" si="12"/>
        <v/>
      </c>
      <c r="M152" s="142"/>
      <c r="N152" s="136">
        <v>27</v>
      </c>
      <c r="O152" s="175" t="s">
        <v>50</v>
      </c>
      <c r="P152" s="138"/>
      <c r="X152" s="142"/>
      <c r="Y152" s="19">
        <v>27</v>
      </c>
      <c r="Z152" s="21">
        <f t="shared" si="13"/>
        <v>0</v>
      </c>
    </row>
    <row r="153" spans="2:28" x14ac:dyDescent="0.2">
      <c r="B153" s="191"/>
      <c r="C153" s="19">
        <v>28</v>
      </c>
      <c r="D153" s="43"/>
      <c r="E153" t="str">
        <f t="shared" si="12"/>
        <v/>
      </c>
      <c r="M153" s="142"/>
      <c r="N153" s="136">
        <v>28</v>
      </c>
      <c r="O153" s="175" t="s">
        <v>11</v>
      </c>
      <c r="P153" s="109"/>
      <c r="X153" s="142"/>
      <c r="Y153" s="19">
        <v>28</v>
      </c>
      <c r="Z153" s="21">
        <f t="shared" si="13"/>
        <v>0</v>
      </c>
    </row>
    <row r="154" spans="2:28" x14ac:dyDescent="0.2">
      <c r="B154" s="191"/>
      <c r="C154" s="19">
        <v>29</v>
      </c>
      <c r="D154" s="43"/>
      <c r="E154" t="str">
        <f t="shared" si="12"/>
        <v/>
      </c>
      <c r="M154" s="142"/>
      <c r="N154" s="136">
        <v>29</v>
      </c>
      <c r="O154" s="175" t="s">
        <v>52</v>
      </c>
      <c r="P154" s="109"/>
      <c r="X154" s="142"/>
      <c r="Y154" s="19">
        <v>29</v>
      </c>
      <c r="Z154" s="21">
        <f t="shared" si="13"/>
        <v>0</v>
      </c>
    </row>
    <row r="155" spans="2:28" x14ac:dyDescent="0.2">
      <c r="B155" s="191"/>
      <c r="C155" s="19">
        <v>30</v>
      </c>
      <c r="D155" s="43"/>
      <c r="E155" t="str">
        <f t="shared" si="12"/>
        <v/>
      </c>
      <c r="M155" s="142"/>
      <c r="N155" s="136">
        <v>30</v>
      </c>
      <c r="O155" s="175" t="s">
        <v>11</v>
      </c>
      <c r="P155" s="109"/>
      <c r="X155" s="142"/>
      <c r="Y155" s="19">
        <v>30</v>
      </c>
      <c r="Z155" s="21">
        <f t="shared" si="13"/>
        <v>0</v>
      </c>
    </row>
    <row r="156" spans="2:28" x14ac:dyDescent="0.2">
      <c r="B156" s="191"/>
      <c r="C156" s="19">
        <v>31</v>
      </c>
      <c r="D156" s="43"/>
      <c r="E156" t="str">
        <f t="shared" si="12"/>
        <v/>
      </c>
      <c r="M156" s="142"/>
      <c r="N156" s="136">
        <v>31</v>
      </c>
      <c r="O156" s="175" t="s">
        <v>50</v>
      </c>
      <c r="P156" s="109"/>
      <c r="X156" s="142"/>
      <c r="Y156" s="19">
        <v>31</v>
      </c>
      <c r="Z156" s="21">
        <f t="shared" si="13"/>
        <v>0</v>
      </c>
    </row>
    <row r="157" spans="2:28" x14ac:dyDescent="0.2">
      <c r="B157" s="191"/>
      <c r="C157" s="19">
        <v>32</v>
      </c>
      <c r="D157" s="43"/>
      <c r="E157" t="str">
        <f t="shared" si="12"/>
        <v/>
      </c>
      <c r="M157" s="142"/>
      <c r="N157" s="136">
        <v>32</v>
      </c>
      <c r="O157" s="175" t="s">
        <v>52</v>
      </c>
      <c r="P157" s="109"/>
      <c r="X157" s="142"/>
      <c r="Y157" s="19">
        <v>32</v>
      </c>
      <c r="Z157" s="21">
        <f t="shared" si="13"/>
        <v>0</v>
      </c>
    </row>
    <row r="158" spans="2:28" x14ac:dyDescent="0.2">
      <c r="B158" s="191"/>
      <c r="C158" s="19">
        <v>33</v>
      </c>
      <c r="D158" s="43"/>
      <c r="E158" t="str">
        <f t="shared" si="12"/>
        <v/>
      </c>
      <c r="M158" s="142"/>
      <c r="N158" s="136">
        <v>33</v>
      </c>
      <c r="O158" s="175" t="s">
        <v>49</v>
      </c>
      <c r="P158" s="109"/>
      <c r="X158" s="142"/>
      <c r="Y158" s="19">
        <v>33</v>
      </c>
      <c r="Z158" s="21">
        <f t="shared" si="13"/>
        <v>0</v>
      </c>
    </row>
    <row r="159" spans="2:28" x14ac:dyDescent="0.2">
      <c r="B159" s="191"/>
      <c r="C159" s="19">
        <v>34</v>
      </c>
      <c r="D159" s="43"/>
      <c r="E159" t="str">
        <f t="shared" si="12"/>
        <v/>
      </c>
      <c r="M159" s="142"/>
      <c r="N159" s="136">
        <v>34</v>
      </c>
      <c r="O159" s="175" t="s">
        <v>11</v>
      </c>
      <c r="P159" s="109"/>
      <c r="X159" s="142"/>
      <c r="Y159" s="19">
        <v>34</v>
      </c>
      <c r="Z159" s="21">
        <f t="shared" si="13"/>
        <v>0</v>
      </c>
    </row>
    <row r="160" spans="2:28" x14ac:dyDescent="0.2">
      <c r="B160" s="191"/>
      <c r="C160" s="19">
        <v>35</v>
      </c>
      <c r="D160" s="43"/>
      <c r="E160" t="str">
        <f t="shared" si="12"/>
        <v/>
      </c>
      <c r="M160" s="142"/>
      <c r="N160" s="136">
        <v>35</v>
      </c>
      <c r="O160" s="175" t="s">
        <v>11</v>
      </c>
      <c r="P160" s="109"/>
      <c r="X160" s="142"/>
      <c r="Y160" s="19">
        <v>35</v>
      </c>
      <c r="Z160" s="21">
        <f t="shared" si="13"/>
        <v>0</v>
      </c>
    </row>
    <row r="161" spans="2:28" x14ac:dyDescent="0.2">
      <c r="B161" s="191"/>
      <c r="C161" s="19">
        <v>36</v>
      </c>
      <c r="D161" s="43"/>
      <c r="E161" t="str">
        <f t="shared" si="12"/>
        <v/>
      </c>
      <c r="M161" s="142"/>
      <c r="N161" s="136">
        <v>36</v>
      </c>
      <c r="O161" s="175" t="s">
        <v>51</v>
      </c>
      <c r="P161" s="109"/>
      <c r="X161" s="142"/>
      <c r="Y161" s="19">
        <v>36</v>
      </c>
      <c r="Z161" s="21">
        <f t="shared" si="13"/>
        <v>0</v>
      </c>
    </row>
    <row r="162" spans="2:28" x14ac:dyDescent="0.2">
      <c r="B162" s="191"/>
      <c r="C162" s="19">
        <v>37</v>
      </c>
      <c r="D162" s="43"/>
      <c r="E162" t="str">
        <f t="shared" si="12"/>
        <v/>
      </c>
      <c r="M162" s="142"/>
      <c r="N162" s="136">
        <v>37</v>
      </c>
      <c r="O162" s="175" t="s">
        <v>49</v>
      </c>
      <c r="P162" s="109"/>
      <c r="X162" s="142"/>
      <c r="Y162" s="19">
        <v>37</v>
      </c>
      <c r="Z162" s="21">
        <f t="shared" si="13"/>
        <v>0</v>
      </c>
    </row>
    <row r="163" spans="2:28" x14ac:dyDescent="0.2">
      <c r="B163" s="191"/>
      <c r="C163" s="19">
        <v>38</v>
      </c>
      <c r="D163" s="43"/>
      <c r="E163" t="str">
        <f t="shared" si="12"/>
        <v/>
      </c>
      <c r="M163" s="142"/>
      <c r="N163" s="136">
        <v>38</v>
      </c>
      <c r="O163" s="175" t="s">
        <v>49</v>
      </c>
      <c r="P163" s="109"/>
      <c r="X163" s="142"/>
      <c r="Y163" s="19">
        <v>38</v>
      </c>
      <c r="Z163" s="21">
        <f t="shared" si="13"/>
        <v>0</v>
      </c>
    </row>
    <row r="164" spans="2:28" x14ac:dyDescent="0.2">
      <c r="B164" s="191"/>
      <c r="C164" s="19">
        <v>39</v>
      </c>
      <c r="D164" s="43"/>
      <c r="E164" t="str">
        <f t="shared" si="12"/>
        <v/>
      </c>
      <c r="M164" s="142"/>
      <c r="N164" s="136">
        <v>39</v>
      </c>
      <c r="O164" s="175" t="s">
        <v>11</v>
      </c>
      <c r="P164" s="109"/>
      <c r="X164" s="142"/>
      <c r="Y164" s="19">
        <v>39</v>
      </c>
      <c r="Z164" s="21">
        <f t="shared" si="13"/>
        <v>0</v>
      </c>
    </row>
    <row r="165" spans="2:28" ht="16" thickBot="1" x14ac:dyDescent="0.25">
      <c r="B165" s="191"/>
      <c r="C165" s="20">
        <v>40</v>
      </c>
      <c r="D165" s="44"/>
      <c r="E165" t="str">
        <f t="shared" si="12"/>
        <v/>
      </c>
      <c r="M165" s="145" t="s">
        <v>23</v>
      </c>
      <c r="N165" s="137">
        <v>40</v>
      </c>
      <c r="O165" s="176" t="s">
        <v>49</v>
      </c>
      <c r="P165" s="110"/>
      <c r="X165" s="145" t="s">
        <v>23</v>
      </c>
      <c r="Y165" s="20">
        <v>40</v>
      </c>
      <c r="Z165" s="21">
        <f t="shared" si="13"/>
        <v>0</v>
      </c>
    </row>
    <row r="166" spans="2:28" s="193" customFormat="1" ht="16" thickBot="1" x14ac:dyDescent="0.25"/>
    <row r="167" spans="2:28" ht="49" thickBot="1" x14ac:dyDescent="0.25">
      <c r="B167" s="191" t="s">
        <v>23</v>
      </c>
      <c r="C167" s="5" t="s">
        <v>27</v>
      </c>
      <c r="D167" s="5" t="s">
        <v>3</v>
      </c>
      <c r="M167" s="142"/>
      <c r="N167" s="5" t="s">
        <v>27</v>
      </c>
      <c r="O167" s="104" t="s">
        <v>3</v>
      </c>
      <c r="P167" s="114" t="s">
        <v>5</v>
      </c>
      <c r="X167" s="142"/>
      <c r="Y167" s="5" t="s">
        <v>27</v>
      </c>
      <c r="Z167" s="5" t="s">
        <v>3</v>
      </c>
      <c r="AA167" s="5" t="s">
        <v>6</v>
      </c>
      <c r="AB167" s="5" t="s">
        <v>7</v>
      </c>
    </row>
    <row r="168" spans="2:28" ht="49" thickBot="1" x14ac:dyDescent="0.25">
      <c r="B168" s="191"/>
      <c r="C168" s="11" t="s">
        <v>8</v>
      </c>
      <c r="D168" s="132" t="s">
        <v>9</v>
      </c>
      <c r="M168" s="142"/>
      <c r="N168" s="13" t="s">
        <v>8</v>
      </c>
      <c r="O168" s="132" t="s">
        <v>9</v>
      </c>
      <c r="P168" s="131" t="s">
        <v>10</v>
      </c>
      <c r="X168" s="142"/>
      <c r="Y168" s="11" t="s">
        <v>8</v>
      </c>
      <c r="Z168" s="12" t="s">
        <v>11</v>
      </c>
      <c r="AA168" s="147" t="str">
        <f>IF($H$365="X",SUM(Z169:Z193),"")</f>
        <v/>
      </c>
      <c r="AB168" s="147">
        <v>25</v>
      </c>
    </row>
    <row r="169" spans="2:28" x14ac:dyDescent="0.2">
      <c r="B169" s="191"/>
      <c r="C169" s="18">
        <v>41</v>
      </c>
      <c r="D169" s="42"/>
      <c r="E169" t="str">
        <f t="shared" ref="E169:E193" si="14">IF($H$365="X",IF($D169&lt;&gt;"",IF($Z169=1,"Richtig","Falsch"),"Antwort fehlt"),"")</f>
        <v/>
      </c>
      <c r="M169" s="142"/>
      <c r="N169" s="136">
        <v>41</v>
      </c>
      <c r="O169" s="174" t="s">
        <v>50</v>
      </c>
      <c r="P169" s="109"/>
      <c r="X169" s="142"/>
      <c r="Y169" s="30">
        <v>41</v>
      </c>
      <c r="Z169" s="21">
        <f>IF(OR($D169=LOWER($O169),$D169=UPPER($O169)),1,0)</f>
        <v>0</v>
      </c>
    </row>
    <row r="170" spans="2:28" x14ac:dyDescent="0.2">
      <c r="B170" s="191"/>
      <c r="C170" s="19">
        <v>42</v>
      </c>
      <c r="D170" s="43"/>
      <c r="E170" t="str">
        <f t="shared" si="14"/>
        <v/>
      </c>
      <c r="M170" s="142"/>
      <c r="N170" s="136">
        <v>42</v>
      </c>
      <c r="O170" s="175" t="s">
        <v>51</v>
      </c>
      <c r="P170" s="138"/>
      <c r="X170" s="142"/>
      <c r="Y170" s="31">
        <v>42</v>
      </c>
      <c r="Z170" s="21">
        <f t="shared" ref="Z170:Z193" si="15">IF(OR($D170=LOWER($O170),$D170=UPPER($O170)),1,0)</f>
        <v>0</v>
      </c>
    </row>
    <row r="171" spans="2:28" x14ac:dyDescent="0.2">
      <c r="B171" s="191"/>
      <c r="C171" s="19">
        <v>43</v>
      </c>
      <c r="D171" s="43"/>
      <c r="E171" t="str">
        <f t="shared" si="14"/>
        <v/>
      </c>
      <c r="M171" s="142"/>
      <c r="N171" s="136">
        <v>43</v>
      </c>
      <c r="O171" s="175" t="s">
        <v>50</v>
      </c>
      <c r="P171" s="109"/>
      <c r="X171" s="142"/>
      <c r="Y171" s="31">
        <v>43</v>
      </c>
      <c r="Z171" s="21">
        <f t="shared" si="15"/>
        <v>0</v>
      </c>
    </row>
    <row r="172" spans="2:28" x14ac:dyDescent="0.2">
      <c r="B172" s="191"/>
      <c r="C172" s="19">
        <v>44</v>
      </c>
      <c r="D172" s="43"/>
      <c r="E172" t="str">
        <f t="shared" si="14"/>
        <v/>
      </c>
      <c r="M172" s="142"/>
      <c r="N172" s="136">
        <v>44</v>
      </c>
      <c r="O172" s="175" t="s">
        <v>51</v>
      </c>
      <c r="P172" s="109"/>
      <c r="X172" s="142"/>
      <c r="Y172" s="31">
        <v>44</v>
      </c>
      <c r="Z172" s="21">
        <f t="shared" si="15"/>
        <v>0</v>
      </c>
    </row>
    <row r="173" spans="2:28" x14ac:dyDescent="0.2">
      <c r="B173" s="191"/>
      <c r="C173" s="19">
        <v>45</v>
      </c>
      <c r="D173" s="43"/>
      <c r="E173" t="str">
        <f t="shared" si="14"/>
        <v/>
      </c>
      <c r="M173" s="142"/>
      <c r="N173" s="136">
        <v>45</v>
      </c>
      <c r="O173" s="175" t="s">
        <v>11</v>
      </c>
      <c r="P173" s="109"/>
      <c r="X173" s="142"/>
      <c r="Y173" s="31">
        <v>45</v>
      </c>
      <c r="Z173" s="21">
        <f t="shared" si="15"/>
        <v>0</v>
      </c>
    </row>
    <row r="174" spans="2:28" x14ac:dyDescent="0.2">
      <c r="B174" s="191"/>
      <c r="C174" s="19">
        <v>46</v>
      </c>
      <c r="D174" s="43"/>
      <c r="E174" t="str">
        <f t="shared" si="14"/>
        <v/>
      </c>
      <c r="M174" s="142"/>
      <c r="N174" s="136">
        <v>46</v>
      </c>
      <c r="O174" s="175" t="s">
        <v>11</v>
      </c>
      <c r="P174" s="109"/>
      <c r="X174" s="142"/>
      <c r="Y174" s="31">
        <v>46</v>
      </c>
      <c r="Z174" s="21">
        <f t="shared" si="15"/>
        <v>0</v>
      </c>
    </row>
    <row r="175" spans="2:28" x14ac:dyDescent="0.2">
      <c r="B175" s="191"/>
      <c r="C175" s="19">
        <v>47</v>
      </c>
      <c r="D175" s="43"/>
      <c r="E175" t="str">
        <f t="shared" si="14"/>
        <v/>
      </c>
      <c r="M175" s="142"/>
      <c r="N175" s="136">
        <v>47</v>
      </c>
      <c r="O175" s="175" t="s">
        <v>49</v>
      </c>
      <c r="P175" s="109"/>
      <c r="X175" s="142"/>
      <c r="Y175" s="31">
        <v>47</v>
      </c>
      <c r="Z175" s="21">
        <f t="shared" si="15"/>
        <v>0</v>
      </c>
    </row>
    <row r="176" spans="2:28" x14ac:dyDescent="0.2">
      <c r="B176" s="191"/>
      <c r="C176" s="19">
        <v>48</v>
      </c>
      <c r="D176" s="43"/>
      <c r="E176" t="str">
        <f t="shared" si="14"/>
        <v/>
      </c>
      <c r="M176" s="142"/>
      <c r="N176" s="136">
        <v>48</v>
      </c>
      <c r="O176" s="175" t="s">
        <v>52</v>
      </c>
      <c r="P176" s="109"/>
      <c r="X176" s="142"/>
      <c r="Y176" s="31">
        <v>48</v>
      </c>
      <c r="Z176" s="21">
        <f t="shared" si="15"/>
        <v>0</v>
      </c>
    </row>
    <row r="177" spans="2:26" x14ac:dyDescent="0.2">
      <c r="B177" s="191"/>
      <c r="C177" s="19">
        <v>49</v>
      </c>
      <c r="D177" s="43"/>
      <c r="E177" t="str">
        <f t="shared" si="14"/>
        <v/>
      </c>
      <c r="M177" s="142"/>
      <c r="N177" s="136">
        <v>49</v>
      </c>
      <c r="O177" s="175"/>
      <c r="P177" s="109"/>
      <c r="X177" s="142"/>
      <c r="Y177" s="31">
        <v>49</v>
      </c>
      <c r="Z177" s="21">
        <f t="shared" si="15"/>
        <v>1</v>
      </c>
    </row>
    <row r="178" spans="2:26" x14ac:dyDescent="0.2">
      <c r="B178" s="191"/>
      <c r="C178" s="19">
        <v>50</v>
      </c>
      <c r="D178" s="43"/>
      <c r="E178" t="str">
        <f t="shared" si="14"/>
        <v/>
      </c>
      <c r="M178" s="142"/>
      <c r="N178" s="136">
        <v>50</v>
      </c>
      <c r="O178" s="175" t="s">
        <v>52</v>
      </c>
      <c r="P178" s="109"/>
      <c r="X178" s="142"/>
      <c r="Y178" s="31">
        <v>50</v>
      </c>
      <c r="Z178" s="21">
        <f t="shared" si="15"/>
        <v>0</v>
      </c>
    </row>
    <row r="179" spans="2:26" x14ac:dyDescent="0.2">
      <c r="B179" s="191"/>
      <c r="C179" s="19">
        <v>51</v>
      </c>
      <c r="D179" s="43"/>
      <c r="E179" t="str">
        <f t="shared" si="14"/>
        <v/>
      </c>
      <c r="M179" s="142"/>
      <c r="N179" s="136">
        <v>51</v>
      </c>
      <c r="O179" s="175"/>
      <c r="P179" s="109"/>
      <c r="X179" s="142"/>
      <c r="Y179" s="31">
        <v>51</v>
      </c>
      <c r="Z179" s="21">
        <f t="shared" si="15"/>
        <v>1</v>
      </c>
    </row>
    <row r="180" spans="2:26" x14ac:dyDescent="0.2">
      <c r="B180" s="191"/>
      <c r="C180" s="19">
        <v>52</v>
      </c>
      <c r="D180" s="43"/>
      <c r="E180" t="str">
        <f t="shared" si="14"/>
        <v/>
      </c>
      <c r="M180" s="142"/>
      <c r="N180" s="136">
        <v>52</v>
      </c>
      <c r="O180" s="175" t="s">
        <v>50</v>
      </c>
      <c r="P180" s="109"/>
      <c r="X180" s="142"/>
      <c r="Y180" s="31">
        <v>52</v>
      </c>
      <c r="Z180" s="21">
        <f t="shared" si="15"/>
        <v>0</v>
      </c>
    </row>
    <row r="181" spans="2:26" x14ac:dyDescent="0.2">
      <c r="B181" s="191"/>
      <c r="C181" s="19">
        <v>53</v>
      </c>
      <c r="D181" s="43"/>
      <c r="E181" t="str">
        <f t="shared" si="14"/>
        <v/>
      </c>
      <c r="M181" s="142"/>
      <c r="N181" s="136">
        <v>53</v>
      </c>
      <c r="O181" s="175" t="s">
        <v>51</v>
      </c>
      <c r="P181" s="109"/>
      <c r="X181" s="142"/>
      <c r="Y181" s="31">
        <v>53</v>
      </c>
      <c r="Z181" s="21">
        <f t="shared" si="15"/>
        <v>0</v>
      </c>
    </row>
    <row r="182" spans="2:26" x14ac:dyDescent="0.2">
      <c r="B182" s="191"/>
      <c r="C182" s="19">
        <v>54</v>
      </c>
      <c r="D182" s="43"/>
      <c r="E182" t="str">
        <f t="shared" si="14"/>
        <v/>
      </c>
      <c r="M182" s="142"/>
      <c r="N182" s="136">
        <v>54</v>
      </c>
      <c r="O182" s="175"/>
      <c r="P182" s="109"/>
      <c r="X182" s="142"/>
      <c r="Y182" s="31">
        <v>54</v>
      </c>
      <c r="Z182" s="21">
        <f t="shared" si="15"/>
        <v>1</v>
      </c>
    </row>
    <row r="183" spans="2:26" x14ac:dyDescent="0.2">
      <c r="B183" s="191"/>
      <c r="C183" s="19">
        <v>55</v>
      </c>
      <c r="D183" s="43"/>
      <c r="E183" t="str">
        <f t="shared" si="14"/>
        <v/>
      </c>
      <c r="M183" s="142"/>
      <c r="N183" s="136">
        <v>55</v>
      </c>
      <c r="O183" s="175" t="s">
        <v>50</v>
      </c>
      <c r="P183" s="109"/>
      <c r="X183" s="142"/>
      <c r="Y183" s="31">
        <v>55</v>
      </c>
      <c r="Z183" s="21">
        <f t="shared" si="15"/>
        <v>0</v>
      </c>
    </row>
    <row r="184" spans="2:26" x14ac:dyDescent="0.2">
      <c r="B184" s="191"/>
      <c r="C184" s="19">
        <v>56</v>
      </c>
      <c r="D184" s="43"/>
      <c r="E184" t="str">
        <f t="shared" si="14"/>
        <v/>
      </c>
      <c r="M184" s="142"/>
      <c r="N184" s="136">
        <v>56</v>
      </c>
      <c r="O184" s="175" t="s">
        <v>51</v>
      </c>
      <c r="P184" s="109"/>
      <c r="X184" s="142"/>
      <c r="Y184" s="31">
        <v>56</v>
      </c>
      <c r="Z184" s="21">
        <f t="shared" si="15"/>
        <v>0</v>
      </c>
    </row>
    <row r="185" spans="2:26" x14ac:dyDescent="0.2">
      <c r="B185" s="191"/>
      <c r="C185" s="19">
        <v>57</v>
      </c>
      <c r="D185" s="43"/>
      <c r="E185" t="str">
        <f t="shared" si="14"/>
        <v/>
      </c>
      <c r="M185" s="142"/>
      <c r="N185" s="136">
        <v>57</v>
      </c>
      <c r="O185" s="175" t="s">
        <v>49</v>
      </c>
      <c r="P185" s="109"/>
      <c r="X185" s="142"/>
      <c r="Y185" s="31">
        <v>57</v>
      </c>
      <c r="Z185" s="21">
        <f t="shared" si="15"/>
        <v>0</v>
      </c>
    </row>
    <row r="186" spans="2:26" x14ac:dyDescent="0.2">
      <c r="B186" s="191"/>
      <c r="C186" s="19">
        <v>58</v>
      </c>
      <c r="D186" s="43"/>
      <c r="E186" t="str">
        <f t="shared" si="14"/>
        <v/>
      </c>
      <c r="M186" s="142"/>
      <c r="N186" s="136">
        <v>58</v>
      </c>
      <c r="O186" s="175" t="s">
        <v>51</v>
      </c>
      <c r="P186" s="109"/>
      <c r="X186" s="142"/>
      <c r="Y186" s="31">
        <v>58</v>
      </c>
      <c r="Z186" s="21">
        <f>IF(OR($D186=LOWER($O186),$D186=UPPER($O186)),1,0)</f>
        <v>0</v>
      </c>
    </row>
    <row r="187" spans="2:26" x14ac:dyDescent="0.2">
      <c r="B187" s="191"/>
      <c r="C187" s="19">
        <v>59</v>
      </c>
      <c r="D187" s="43"/>
      <c r="E187" t="str">
        <f t="shared" si="14"/>
        <v/>
      </c>
      <c r="M187" s="142"/>
      <c r="N187" s="136">
        <v>59</v>
      </c>
      <c r="O187" s="175"/>
      <c r="P187" s="109"/>
      <c r="X187" s="142"/>
      <c r="Y187" s="31">
        <v>59</v>
      </c>
      <c r="Z187" s="21">
        <f t="shared" si="15"/>
        <v>1</v>
      </c>
    </row>
    <row r="188" spans="2:26" x14ac:dyDescent="0.2">
      <c r="B188" s="191"/>
      <c r="C188" s="19">
        <v>60</v>
      </c>
      <c r="D188" s="43"/>
      <c r="E188" t="str">
        <f t="shared" si="14"/>
        <v/>
      </c>
      <c r="M188" s="142"/>
      <c r="N188" s="136">
        <v>60</v>
      </c>
      <c r="O188" s="175" t="s">
        <v>49</v>
      </c>
      <c r="P188" s="109"/>
      <c r="X188" s="142"/>
      <c r="Y188" s="31">
        <v>60</v>
      </c>
      <c r="Z188" s="21">
        <f t="shared" si="15"/>
        <v>0</v>
      </c>
    </row>
    <row r="189" spans="2:26" x14ac:dyDescent="0.2">
      <c r="B189" s="191"/>
      <c r="C189" s="19">
        <v>61</v>
      </c>
      <c r="D189" s="43"/>
      <c r="E189" t="str">
        <f t="shared" si="14"/>
        <v/>
      </c>
      <c r="M189" s="142"/>
      <c r="N189" s="136">
        <v>61</v>
      </c>
      <c r="O189" s="175" t="s">
        <v>11</v>
      </c>
      <c r="P189" s="109"/>
      <c r="X189" s="142"/>
      <c r="Y189" s="31">
        <v>61</v>
      </c>
      <c r="Z189" s="21">
        <f t="shared" si="15"/>
        <v>0</v>
      </c>
    </row>
    <row r="190" spans="2:26" x14ac:dyDescent="0.2">
      <c r="B190" s="191"/>
      <c r="C190" s="19">
        <v>62</v>
      </c>
      <c r="D190" s="43"/>
      <c r="E190" t="str">
        <f t="shared" si="14"/>
        <v/>
      </c>
      <c r="M190" s="142"/>
      <c r="N190" s="136">
        <v>62</v>
      </c>
      <c r="O190" s="175" t="s">
        <v>11</v>
      </c>
      <c r="P190" s="109"/>
      <c r="X190" s="142"/>
      <c r="Y190" s="31">
        <v>62</v>
      </c>
      <c r="Z190" s="21">
        <f t="shared" si="15"/>
        <v>0</v>
      </c>
    </row>
    <row r="191" spans="2:26" x14ac:dyDescent="0.2">
      <c r="B191" s="191"/>
      <c r="C191" s="19">
        <v>63</v>
      </c>
      <c r="D191" s="43"/>
      <c r="E191" t="str">
        <f t="shared" si="14"/>
        <v/>
      </c>
      <c r="M191" s="142"/>
      <c r="N191" s="136">
        <v>63</v>
      </c>
      <c r="O191" s="175" t="s">
        <v>50</v>
      </c>
      <c r="P191" s="109"/>
      <c r="X191" s="142"/>
      <c r="Y191" s="31">
        <v>63</v>
      </c>
      <c r="Z191" s="21">
        <f t="shared" si="15"/>
        <v>0</v>
      </c>
    </row>
    <row r="192" spans="2:26" x14ac:dyDescent="0.2">
      <c r="B192" s="191"/>
      <c r="C192" s="19">
        <v>64</v>
      </c>
      <c r="D192" s="43"/>
      <c r="E192" t="str">
        <f t="shared" si="14"/>
        <v/>
      </c>
      <c r="M192" s="142"/>
      <c r="N192" s="136">
        <v>64</v>
      </c>
      <c r="O192" s="175"/>
      <c r="P192" s="109"/>
      <c r="X192" s="142"/>
      <c r="Y192" s="31">
        <v>64</v>
      </c>
      <c r="Z192" s="21">
        <f t="shared" si="15"/>
        <v>1</v>
      </c>
    </row>
    <row r="193" spans="2:28" ht="16" thickBot="1" x14ac:dyDescent="0.25">
      <c r="B193" s="191"/>
      <c r="C193" s="20">
        <v>65</v>
      </c>
      <c r="D193" s="44"/>
      <c r="E193" t="str">
        <f t="shared" si="14"/>
        <v/>
      </c>
      <c r="M193" s="145" t="s">
        <v>23</v>
      </c>
      <c r="N193" s="137">
        <v>65</v>
      </c>
      <c r="O193" s="176" t="s">
        <v>52</v>
      </c>
      <c r="P193" s="110"/>
      <c r="X193" s="145" t="s">
        <v>23</v>
      </c>
      <c r="Y193" s="32">
        <v>65</v>
      </c>
      <c r="Z193" s="21">
        <f t="shared" si="15"/>
        <v>0</v>
      </c>
    </row>
    <row r="194" spans="2:28" x14ac:dyDescent="0.2">
      <c r="C194"/>
      <c r="D194"/>
      <c r="N194"/>
      <c r="O194"/>
      <c r="Y194"/>
      <c r="Z194"/>
    </row>
    <row r="195" spans="2:28" ht="16" thickBot="1" x14ac:dyDescent="0.25">
      <c r="C195"/>
      <c r="D195"/>
      <c r="N195"/>
      <c r="O195"/>
      <c r="Y195"/>
      <c r="Z195"/>
    </row>
    <row r="196" spans="2:28" ht="49" thickBot="1" x14ac:dyDescent="0.25">
      <c r="B196" s="96"/>
      <c r="C196" s="7" t="s">
        <v>28</v>
      </c>
      <c r="D196" s="7" t="s">
        <v>3</v>
      </c>
      <c r="M196" s="96"/>
      <c r="N196" s="7" t="s">
        <v>28</v>
      </c>
      <c r="O196" s="104" t="s">
        <v>3</v>
      </c>
      <c r="P196" s="114" t="s">
        <v>5</v>
      </c>
      <c r="X196" s="96"/>
      <c r="Y196" s="7" t="s">
        <v>28</v>
      </c>
      <c r="Z196" s="7" t="s">
        <v>29</v>
      </c>
      <c r="AA196" s="7" t="s">
        <v>6</v>
      </c>
      <c r="AB196" s="7" t="s">
        <v>7</v>
      </c>
    </row>
    <row r="197" spans="2:28" ht="49" thickBot="1" x14ac:dyDescent="0.25">
      <c r="B197" s="96"/>
      <c r="C197" s="11" t="s">
        <v>8</v>
      </c>
      <c r="D197" s="132" t="s">
        <v>9</v>
      </c>
      <c r="M197" s="96"/>
      <c r="N197" s="13" t="s">
        <v>8</v>
      </c>
      <c r="O197" s="132" t="s">
        <v>9</v>
      </c>
      <c r="P197" s="131" t="s">
        <v>10</v>
      </c>
      <c r="X197" s="96"/>
      <c r="Y197" s="11" t="s">
        <v>8</v>
      </c>
      <c r="Z197" s="12" t="s">
        <v>11</v>
      </c>
      <c r="AA197" s="147" t="str">
        <f>IF($H$365="X",SUM(Z198:Z209),"")</f>
        <v/>
      </c>
      <c r="AB197" s="147">
        <v>12</v>
      </c>
    </row>
    <row r="198" spans="2:28" x14ac:dyDescent="0.2">
      <c r="B198" s="96"/>
      <c r="C198" s="19">
        <v>66</v>
      </c>
      <c r="D198" s="42"/>
      <c r="E198" t="str">
        <f>IF($H$365="X",IF($D198&lt;&gt;"",IF($Z198=1,"Richtig","Falsch"),"Antwort fehlt"),"")</f>
        <v/>
      </c>
      <c r="M198" s="96"/>
      <c r="N198" s="139">
        <v>66</v>
      </c>
      <c r="O198" s="174" t="s">
        <v>50</v>
      </c>
      <c r="P198" s="108"/>
      <c r="X198" s="96"/>
      <c r="Y198" s="19">
        <v>66</v>
      </c>
      <c r="Z198" s="21">
        <f>IF(OR($D198=LOWER($O198),$D198=UPPER($O198)),1,0)</f>
        <v>0</v>
      </c>
    </row>
    <row r="199" spans="2:28" x14ac:dyDescent="0.2">
      <c r="B199" s="96"/>
      <c r="C199" s="19">
        <v>67</v>
      </c>
      <c r="D199" s="43"/>
      <c r="E199" t="str">
        <f t="shared" ref="E199:E209" si="16">IF($H$365="X",IF($D199&lt;&gt;"",IF($Z199=1,"Richtig","Falsch"),"Antwort fehlt"),"")</f>
        <v/>
      </c>
      <c r="M199" s="96"/>
      <c r="N199" s="136">
        <v>67</v>
      </c>
      <c r="O199" s="175" t="s">
        <v>49</v>
      </c>
      <c r="P199" s="138"/>
      <c r="X199" s="96"/>
      <c r="Y199" s="19">
        <v>67</v>
      </c>
      <c r="Z199" s="21">
        <f>IF(OR($D199=LOWER($O199),$D199=UPPER($O199)),1,0)</f>
        <v>0</v>
      </c>
    </row>
    <row r="200" spans="2:28" x14ac:dyDescent="0.2">
      <c r="B200" s="96"/>
      <c r="C200" s="19">
        <v>68</v>
      </c>
      <c r="D200" s="43"/>
      <c r="E200" t="str">
        <f t="shared" si="16"/>
        <v/>
      </c>
      <c r="M200" s="96"/>
      <c r="N200" s="136">
        <v>68</v>
      </c>
      <c r="O200" s="175" t="s">
        <v>49</v>
      </c>
      <c r="P200" s="109"/>
      <c r="X200" s="96"/>
      <c r="Y200" s="19">
        <v>68</v>
      </c>
      <c r="Z200" s="21">
        <f t="shared" ref="Z200:Z206" si="17">IF(OR($D200=LOWER($O200),$D200=UPPER($O200)),1,0)</f>
        <v>0</v>
      </c>
    </row>
    <row r="201" spans="2:28" x14ac:dyDescent="0.2">
      <c r="B201" s="96"/>
      <c r="C201" s="19">
        <v>69</v>
      </c>
      <c r="D201" s="43"/>
      <c r="E201" t="str">
        <f t="shared" si="16"/>
        <v/>
      </c>
      <c r="M201" s="96"/>
      <c r="N201" s="136">
        <v>69</v>
      </c>
      <c r="O201" s="175" t="s">
        <v>51</v>
      </c>
      <c r="P201" s="109"/>
      <c r="X201" s="96"/>
      <c r="Y201" s="19">
        <v>69</v>
      </c>
      <c r="Z201" s="21">
        <f>IF(OR($D201=LOWER($O201),$D201=UPPER($O201)),1,0)</f>
        <v>0</v>
      </c>
    </row>
    <row r="202" spans="2:28" x14ac:dyDescent="0.2">
      <c r="B202" s="96"/>
      <c r="C202" s="19">
        <v>70</v>
      </c>
      <c r="D202" s="43"/>
      <c r="E202" t="str">
        <f t="shared" si="16"/>
        <v/>
      </c>
      <c r="M202" s="96"/>
      <c r="N202" s="136">
        <v>70</v>
      </c>
      <c r="O202" s="175" t="s">
        <v>51</v>
      </c>
      <c r="P202" s="109"/>
      <c r="X202" s="96"/>
      <c r="Y202" s="19">
        <v>70</v>
      </c>
      <c r="Z202" s="21">
        <f t="shared" si="17"/>
        <v>0</v>
      </c>
    </row>
    <row r="203" spans="2:28" x14ac:dyDescent="0.2">
      <c r="B203" s="96"/>
      <c r="C203" s="19">
        <v>71</v>
      </c>
      <c r="D203" s="43"/>
      <c r="E203" t="str">
        <f t="shared" si="16"/>
        <v/>
      </c>
      <c r="M203" s="96"/>
      <c r="N203" s="136">
        <v>71</v>
      </c>
      <c r="O203" s="175" t="s">
        <v>51</v>
      </c>
      <c r="P203" s="109"/>
      <c r="X203" s="96"/>
      <c r="Y203" s="19">
        <v>71</v>
      </c>
      <c r="Z203" s="21">
        <f t="shared" si="17"/>
        <v>0</v>
      </c>
    </row>
    <row r="204" spans="2:28" x14ac:dyDescent="0.2">
      <c r="B204" s="96"/>
      <c r="C204" s="19">
        <v>72</v>
      </c>
      <c r="D204" s="43"/>
      <c r="E204" t="str">
        <f t="shared" si="16"/>
        <v/>
      </c>
      <c r="M204" s="96"/>
      <c r="N204" s="136">
        <v>72</v>
      </c>
      <c r="O204" s="175" t="s">
        <v>49</v>
      </c>
      <c r="P204" s="109"/>
      <c r="X204" s="96"/>
      <c r="Y204" s="19">
        <v>72</v>
      </c>
      <c r="Z204" s="21">
        <f t="shared" si="17"/>
        <v>0</v>
      </c>
    </row>
    <row r="205" spans="2:28" x14ac:dyDescent="0.2">
      <c r="B205" s="96"/>
      <c r="C205" s="19">
        <v>73</v>
      </c>
      <c r="D205" s="43"/>
      <c r="E205" t="str">
        <f t="shared" si="16"/>
        <v/>
      </c>
      <c r="M205" s="96"/>
      <c r="N205" s="136">
        <v>73</v>
      </c>
      <c r="O205" s="175" t="s">
        <v>51</v>
      </c>
      <c r="P205" s="109"/>
      <c r="X205" s="96"/>
      <c r="Y205" s="19">
        <v>73</v>
      </c>
      <c r="Z205" s="21">
        <f t="shared" si="17"/>
        <v>0</v>
      </c>
    </row>
    <row r="206" spans="2:28" x14ac:dyDescent="0.2">
      <c r="B206" s="96"/>
      <c r="C206" s="19">
        <v>74</v>
      </c>
      <c r="D206" s="43"/>
      <c r="E206" t="str">
        <f t="shared" si="16"/>
        <v/>
      </c>
      <c r="M206" s="96"/>
      <c r="N206" s="136">
        <v>74</v>
      </c>
      <c r="O206" s="175" t="s">
        <v>50</v>
      </c>
      <c r="P206" s="109"/>
      <c r="X206" s="96"/>
      <c r="Y206" s="19">
        <v>74</v>
      </c>
      <c r="Z206" s="21">
        <f t="shared" si="17"/>
        <v>0</v>
      </c>
    </row>
    <row r="207" spans="2:28" x14ac:dyDescent="0.2">
      <c r="B207" s="96"/>
      <c r="C207" s="19">
        <v>75</v>
      </c>
      <c r="D207" s="43"/>
      <c r="E207" t="str">
        <f t="shared" si="16"/>
        <v/>
      </c>
      <c r="M207" s="96"/>
      <c r="N207" s="136">
        <v>75</v>
      </c>
      <c r="O207" s="175" t="s">
        <v>50</v>
      </c>
      <c r="P207" s="109"/>
      <c r="X207" s="96"/>
      <c r="Y207" s="19">
        <v>75</v>
      </c>
      <c r="Z207" s="21">
        <f>IF(OR($D207=LOWER($O207),$D207=UPPER($O207)),1,0)</f>
        <v>0</v>
      </c>
    </row>
    <row r="208" spans="2:28" x14ac:dyDescent="0.2">
      <c r="B208" s="96"/>
      <c r="C208" s="19">
        <v>76</v>
      </c>
      <c r="D208" s="43"/>
      <c r="E208" t="str">
        <f t="shared" si="16"/>
        <v/>
      </c>
      <c r="M208" s="96"/>
      <c r="N208" s="136">
        <v>76</v>
      </c>
      <c r="O208" s="175" t="s">
        <v>49</v>
      </c>
      <c r="P208" s="109"/>
      <c r="X208" s="96"/>
      <c r="Y208" s="19">
        <v>76</v>
      </c>
      <c r="Z208" s="21">
        <f t="shared" ref="Z208:Z209" si="18">IF(OR($D208=LOWER($O208),$D208=UPPER($O208)),1,0)</f>
        <v>0</v>
      </c>
    </row>
    <row r="209" spans="2:32" ht="16" thickBot="1" x14ac:dyDescent="0.25">
      <c r="B209" s="146" t="s">
        <v>30</v>
      </c>
      <c r="C209" s="19">
        <v>77</v>
      </c>
      <c r="D209" s="44"/>
      <c r="E209" t="str">
        <f t="shared" si="16"/>
        <v/>
      </c>
      <c r="M209" s="146" t="s">
        <v>30</v>
      </c>
      <c r="N209" s="137">
        <v>77</v>
      </c>
      <c r="O209" s="176" t="s">
        <v>49</v>
      </c>
      <c r="P209" s="110"/>
      <c r="X209" s="146" t="s">
        <v>30</v>
      </c>
      <c r="Y209" s="20">
        <v>77</v>
      </c>
      <c r="Z209" s="21">
        <f t="shared" si="18"/>
        <v>0</v>
      </c>
    </row>
    <row r="210" spans="2:32" x14ac:dyDescent="0.2">
      <c r="C210"/>
      <c r="D210"/>
      <c r="N210"/>
      <c r="O210"/>
      <c r="Y210"/>
      <c r="Z210"/>
    </row>
    <row r="211" spans="2:32" ht="65" thickBot="1" x14ac:dyDescent="0.25">
      <c r="B211" s="96"/>
      <c r="C211" s="7" t="s">
        <v>31</v>
      </c>
      <c r="D211" s="7" t="s">
        <v>32</v>
      </c>
      <c r="E211" s="7" t="s">
        <v>33</v>
      </c>
      <c r="M211" s="96"/>
      <c r="N211" s="7" t="s">
        <v>31</v>
      </c>
      <c r="O211" s="140" t="s">
        <v>34</v>
      </c>
      <c r="P211" s="141" t="s">
        <v>35</v>
      </c>
      <c r="X211" s="96"/>
      <c r="Y211" s="7" t="s">
        <v>31</v>
      </c>
      <c r="Z211" s="7" t="s">
        <v>3</v>
      </c>
      <c r="AA211" s="7" t="s">
        <v>3</v>
      </c>
      <c r="AB211" s="7" t="s">
        <v>6</v>
      </c>
      <c r="AC211" s="7" t="s">
        <v>7</v>
      </c>
    </row>
    <row r="212" spans="2:32" ht="33" thickBot="1" x14ac:dyDescent="0.25">
      <c r="B212" s="96"/>
      <c r="C212" s="13"/>
      <c r="D212" s="13" t="s">
        <v>36</v>
      </c>
      <c r="E212" s="14" t="s">
        <v>37</v>
      </c>
      <c r="M212" s="96"/>
      <c r="N212" s="13"/>
      <c r="O212" s="13" t="s">
        <v>36</v>
      </c>
      <c r="P212" s="14" t="s">
        <v>37</v>
      </c>
      <c r="X212" s="96"/>
      <c r="Y212" s="13"/>
      <c r="Z212" s="13" t="s">
        <v>38</v>
      </c>
      <c r="AA212" s="14" t="s">
        <v>37</v>
      </c>
      <c r="AB212" s="147" t="str">
        <f>IF($H$365="X",SUM(AD215:AD280),"")</f>
        <v/>
      </c>
      <c r="AC212" s="147">
        <v>14</v>
      </c>
      <c r="AD212" s="130" t="s">
        <v>39</v>
      </c>
    </row>
    <row r="213" spans="2:32" ht="48" x14ac:dyDescent="0.2">
      <c r="B213" s="96"/>
      <c r="C213" s="11" t="s">
        <v>40</v>
      </c>
      <c r="D213" s="132" t="s">
        <v>41</v>
      </c>
      <c r="E213" s="133"/>
      <c r="M213" s="96"/>
      <c r="N213" s="11" t="s">
        <v>40</v>
      </c>
      <c r="O213" s="132" t="s">
        <v>41</v>
      </c>
      <c r="P213" s="133"/>
      <c r="Q213" s="111" t="s">
        <v>5</v>
      </c>
      <c r="X213" s="96"/>
      <c r="Y213" s="11" t="s">
        <v>40</v>
      </c>
      <c r="Z213" s="11" t="s">
        <v>42</v>
      </c>
      <c r="AA213" s="16"/>
    </row>
    <row r="214" spans="2:32" ht="65" thickBot="1" x14ac:dyDescent="0.25">
      <c r="B214" s="96"/>
      <c r="C214" s="15" t="s">
        <v>43</v>
      </c>
      <c r="D214" s="134"/>
      <c r="E214" s="135" t="s">
        <v>41</v>
      </c>
      <c r="M214" s="96"/>
      <c r="N214" s="15" t="s">
        <v>43</v>
      </c>
      <c r="O214" s="134"/>
      <c r="P214" s="135" t="s">
        <v>41</v>
      </c>
      <c r="Q214" s="112" t="s">
        <v>44</v>
      </c>
      <c r="X214" s="96"/>
      <c r="Y214" s="15" t="s">
        <v>43</v>
      </c>
      <c r="Z214" s="15"/>
      <c r="AA214" s="17" t="s">
        <v>42</v>
      </c>
    </row>
    <row r="215" spans="2:32" x14ac:dyDescent="0.2">
      <c r="B215" s="96"/>
      <c r="C215" s="57">
        <v>78</v>
      </c>
      <c r="D215" s="60"/>
      <c r="E215" s="61"/>
      <c r="F215" t="str">
        <f>IF($H$365="X",IF(_xlfn.TEXTJOIN(,FALSE,$D215:$E215)&lt;&gt;"",IF($AE215=2,"Richtig","Falsch"),"Antwort fehlt"),"")</f>
        <v/>
      </c>
      <c r="M215" s="96"/>
      <c r="N215" s="97">
        <v>78</v>
      </c>
      <c r="O215" s="171" t="s">
        <v>45</v>
      </c>
      <c r="P215" s="177" t="s">
        <v>46</v>
      </c>
      <c r="Q215" s="100"/>
      <c r="X215" s="96"/>
      <c r="Y215" s="36">
        <v>78</v>
      </c>
      <c r="Z215" s="37">
        <f>IF(OR($D215=LOWER($O215),$D215=UPPER($O215)),1,0)</f>
        <v>0</v>
      </c>
      <c r="AA215" s="37">
        <f>IF(OR($D215=LOWER($O215),$D215=UPPER($O215)),1,0)</f>
        <v>0</v>
      </c>
      <c r="AB215" s="38">
        <f>Z215+Z216+Z217+Z218+Z219</f>
        <v>0</v>
      </c>
      <c r="AC215" s="38">
        <f>AA215+AA216+AA217+AA218+AA219</f>
        <v>0</v>
      </c>
      <c r="AD215" s="39">
        <f>IF(AB215+AC215=10,1,0)</f>
        <v>0</v>
      </c>
      <c r="AE215" s="71">
        <f>SUM($Z215:$AA215)</f>
        <v>0</v>
      </c>
      <c r="AF215" s="130" t="s">
        <v>47</v>
      </c>
    </row>
    <row r="216" spans="2:32" x14ac:dyDescent="0.2">
      <c r="B216" s="96"/>
      <c r="C216" s="58">
        <v>78</v>
      </c>
      <c r="D216" s="62"/>
      <c r="E216" s="63"/>
      <c r="F216" t="str">
        <f>IF($H$365="X",IF(_xlfn.TEXTJOIN(,FALSE,$D216:$E216)&lt;&gt;"",IF($AE216=2,"Richtig","Falsch"),"Antwort fehlt"),"")</f>
        <v/>
      </c>
      <c r="M216" s="96"/>
      <c r="N216" s="98">
        <v>78</v>
      </c>
      <c r="O216" s="178" t="s">
        <v>45</v>
      </c>
      <c r="P216" s="179" t="s">
        <v>46</v>
      </c>
      <c r="Q216" s="101"/>
      <c r="X216" s="96"/>
      <c r="Y216" s="33">
        <v>78</v>
      </c>
      <c r="Z216" s="21">
        <f t="shared" ref="Z216:AA279" si="19">IF(OR($D216=LOWER($O216),$D216=UPPER($O216)),1,0)</f>
        <v>0</v>
      </c>
      <c r="AA216" s="21">
        <f t="shared" si="19"/>
        <v>0</v>
      </c>
      <c r="AE216" s="71">
        <f>SUM($Z216:$AA216)</f>
        <v>0</v>
      </c>
      <c r="AF216" s="71"/>
    </row>
    <row r="217" spans="2:32" x14ac:dyDescent="0.2">
      <c r="B217" s="96"/>
      <c r="C217" s="58">
        <v>78</v>
      </c>
      <c r="D217" s="62"/>
      <c r="E217" s="63"/>
      <c r="F217" t="str">
        <f t="shared" ref="F217:F280" si="20">IF($H$365="X",IF(_xlfn.TEXTJOIN(,FALSE,$D217:$E217)&lt;&gt;"",IF($AE217=2,"Richtig","Falsch"),"Antwort fehlt"),"")</f>
        <v/>
      </c>
      <c r="M217" s="96"/>
      <c r="N217" s="98">
        <v>78</v>
      </c>
      <c r="O217" s="178" t="s">
        <v>45</v>
      </c>
      <c r="P217" s="179" t="s">
        <v>46</v>
      </c>
      <c r="Q217" s="101"/>
      <c r="X217" s="96"/>
      <c r="Y217" s="33">
        <v>78</v>
      </c>
      <c r="Z217" s="21">
        <f t="shared" si="19"/>
        <v>0</v>
      </c>
      <c r="AA217" s="21">
        <f t="shared" si="19"/>
        <v>0</v>
      </c>
      <c r="AE217" s="71">
        <f t="shared" ref="AE217:AE280" si="21">SUM($Z217:$AA217)</f>
        <v>0</v>
      </c>
      <c r="AF217" s="71"/>
    </row>
    <row r="218" spans="2:32" x14ac:dyDescent="0.2">
      <c r="B218" s="96"/>
      <c r="C218" s="58">
        <v>78</v>
      </c>
      <c r="D218" s="62"/>
      <c r="E218" s="63"/>
      <c r="F218" t="str">
        <f t="shared" si="20"/>
        <v/>
      </c>
      <c r="M218" s="96"/>
      <c r="N218" s="98">
        <v>78</v>
      </c>
      <c r="O218" s="178" t="s">
        <v>46</v>
      </c>
      <c r="P218" s="179" t="s">
        <v>45</v>
      </c>
      <c r="Q218" s="101"/>
      <c r="X218" s="96"/>
      <c r="Y218" s="33">
        <v>78</v>
      </c>
      <c r="Z218" s="21">
        <f t="shared" si="19"/>
        <v>0</v>
      </c>
      <c r="AA218" s="21">
        <f t="shared" si="19"/>
        <v>0</v>
      </c>
      <c r="AE218" s="71">
        <f t="shared" si="21"/>
        <v>0</v>
      </c>
      <c r="AF218" s="71"/>
    </row>
    <row r="219" spans="2:32" ht="16" thickBot="1" x14ac:dyDescent="0.25">
      <c r="B219" s="96"/>
      <c r="C219" s="59">
        <v>78</v>
      </c>
      <c r="D219" s="64"/>
      <c r="E219" s="65"/>
      <c r="F219" t="str">
        <f t="shared" si="20"/>
        <v/>
      </c>
      <c r="M219" s="96"/>
      <c r="N219" s="99">
        <v>78</v>
      </c>
      <c r="O219" s="180" t="s">
        <v>46</v>
      </c>
      <c r="P219" s="181" t="s">
        <v>45</v>
      </c>
      <c r="Q219" s="102"/>
      <c r="X219" s="96"/>
      <c r="Y219" s="34">
        <v>78</v>
      </c>
      <c r="Z219" s="21">
        <f t="shared" si="19"/>
        <v>0</v>
      </c>
      <c r="AA219" s="21">
        <f t="shared" si="19"/>
        <v>0</v>
      </c>
      <c r="AE219" s="71">
        <f t="shared" si="21"/>
        <v>0</v>
      </c>
      <c r="AF219" s="71"/>
    </row>
    <row r="220" spans="2:32" ht="18" customHeight="1" x14ac:dyDescent="0.2">
      <c r="B220" s="96"/>
      <c r="C220" s="57">
        <v>79</v>
      </c>
      <c r="D220" s="66"/>
      <c r="E220" s="67"/>
      <c r="F220" t="str">
        <f t="shared" si="20"/>
        <v/>
      </c>
      <c r="M220" s="96"/>
      <c r="N220" s="97">
        <v>79</v>
      </c>
      <c r="O220" s="171" t="s">
        <v>45</v>
      </c>
      <c r="P220" s="177" t="s">
        <v>46</v>
      </c>
      <c r="Q220" s="100"/>
      <c r="X220" s="96"/>
      <c r="Y220" s="36">
        <v>79</v>
      </c>
      <c r="Z220" s="37">
        <f t="shared" si="19"/>
        <v>0</v>
      </c>
      <c r="AA220" s="37">
        <f t="shared" si="19"/>
        <v>0</v>
      </c>
      <c r="AB220" s="38">
        <f>Z220+Z221+Z222+Z223+Z224</f>
        <v>0</v>
      </c>
      <c r="AC220" s="38">
        <f>AA220+AA221+AA222+AA223+AA224</f>
        <v>0</v>
      </c>
      <c r="AD220" s="39">
        <f>IF(AB220+AC220=10,1,0)</f>
        <v>0</v>
      </c>
      <c r="AE220" s="71">
        <f t="shared" si="21"/>
        <v>0</v>
      </c>
      <c r="AF220" s="130" t="s">
        <v>47</v>
      </c>
    </row>
    <row r="221" spans="2:32" x14ac:dyDescent="0.2">
      <c r="B221" s="96"/>
      <c r="C221" s="58">
        <v>79</v>
      </c>
      <c r="D221" s="62"/>
      <c r="E221" s="63"/>
      <c r="F221" t="str">
        <f t="shared" si="20"/>
        <v/>
      </c>
      <c r="M221" s="96"/>
      <c r="N221" s="98">
        <v>79</v>
      </c>
      <c r="O221" s="178" t="s">
        <v>46</v>
      </c>
      <c r="P221" s="179" t="s">
        <v>45</v>
      </c>
      <c r="Q221" s="101"/>
      <c r="X221" s="96"/>
      <c r="Y221" s="33">
        <v>79</v>
      </c>
      <c r="Z221" s="21">
        <f t="shared" si="19"/>
        <v>0</v>
      </c>
      <c r="AA221" s="21">
        <f t="shared" si="19"/>
        <v>0</v>
      </c>
      <c r="AE221" s="71">
        <f t="shared" si="21"/>
        <v>0</v>
      </c>
      <c r="AF221" s="71"/>
    </row>
    <row r="222" spans="2:32" x14ac:dyDescent="0.2">
      <c r="B222" s="96"/>
      <c r="C222" s="58">
        <v>79</v>
      </c>
      <c r="D222" s="62"/>
      <c r="E222" s="63"/>
      <c r="F222" t="str">
        <f t="shared" si="20"/>
        <v/>
      </c>
      <c r="M222" s="96"/>
      <c r="N222" s="98">
        <v>79</v>
      </c>
      <c r="O222" s="178" t="s">
        <v>45</v>
      </c>
      <c r="P222" s="179" t="s">
        <v>46</v>
      </c>
      <c r="Q222" s="101"/>
      <c r="X222" s="96"/>
      <c r="Y222" s="33">
        <v>79</v>
      </c>
      <c r="Z222" s="21">
        <f t="shared" si="19"/>
        <v>0</v>
      </c>
      <c r="AA222" s="21">
        <f t="shared" si="19"/>
        <v>0</v>
      </c>
      <c r="AE222" s="71">
        <f t="shared" si="21"/>
        <v>0</v>
      </c>
      <c r="AF222" s="71"/>
    </row>
    <row r="223" spans="2:32" x14ac:dyDescent="0.2">
      <c r="B223" s="96"/>
      <c r="C223" s="58">
        <v>79</v>
      </c>
      <c r="D223" s="62"/>
      <c r="E223" s="63"/>
      <c r="F223" t="str">
        <f t="shared" si="20"/>
        <v/>
      </c>
      <c r="M223" s="96"/>
      <c r="N223" s="98">
        <v>79</v>
      </c>
      <c r="O223" s="178" t="s">
        <v>46</v>
      </c>
      <c r="P223" s="179" t="s">
        <v>45</v>
      </c>
      <c r="Q223" s="101"/>
      <c r="X223" s="96"/>
      <c r="Y223" s="33">
        <v>79</v>
      </c>
      <c r="Z223" s="21">
        <f t="shared" si="19"/>
        <v>0</v>
      </c>
      <c r="AA223" s="21">
        <f t="shared" si="19"/>
        <v>0</v>
      </c>
      <c r="AE223" s="71">
        <f t="shared" si="21"/>
        <v>0</v>
      </c>
      <c r="AF223" s="71"/>
    </row>
    <row r="224" spans="2:32" ht="16" thickBot="1" x14ac:dyDescent="0.25">
      <c r="B224" s="96"/>
      <c r="C224" s="59">
        <v>79</v>
      </c>
      <c r="D224" s="64"/>
      <c r="E224" s="65"/>
      <c r="F224" t="str">
        <f t="shared" si="20"/>
        <v/>
      </c>
      <c r="M224" s="96"/>
      <c r="N224" s="99">
        <v>79</v>
      </c>
      <c r="O224" s="180" t="s">
        <v>45</v>
      </c>
      <c r="P224" s="181" t="s">
        <v>46</v>
      </c>
      <c r="Q224" s="102"/>
      <c r="X224" s="96"/>
      <c r="Y224" s="34">
        <v>79</v>
      </c>
      <c r="Z224" s="21">
        <f t="shared" si="19"/>
        <v>0</v>
      </c>
      <c r="AA224" s="21">
        <f t="shared" si="19"/>
        <v>0</v>
      </c>
      <c r="AE224" s="71">
        <f t="shared" si="21"/>
        <v>0</v>
      </c>
      <c r="AF224" s="71"/>
    </row>
    <row r="225" spans="2:32" x14ac:dyDescent="0.2">
      <c r="B225" s="96"/>
      <c r="C225" s="57">
        <v>80</v>
      </c>
      <c r="D225" s="66"/>
      <c r="E225" s="67"/>
      <c r="F225" t="str">
        <f t="shared" si="20"/>
        <v/>
      </c>
      <c r="M225" s="96"/>
      <c r="N225" s="97">
        <v>80</v>
      </c>
      <c r="O225" s="171" t="s">
        <v>45</v>
      </c>
      <c r="P225" s="177" t="s">
        <v>46</v>
      </c>
      <c r="Q225" s="100"/>
      <c r="X225" s="96"/>
      <c r="Y225" s="36">
        <v>80</v>
      </c>
      <c r="Z225" s="37">
        <f t="shared" si="19"/>
        <v>0</v>
      </c>
      <c r="AA225" s="37">
        <f t="shared" si="19"/>
        <v>0</v>
      </c>
      <c r="AB225" s="38">
        <f>Z225+Z226+Z227+Z228+Z229</f>
        <v>0</v>
      </c>
      <c r="AC225" s="38">
        <f>AA225+AA226+AA227+AA228+AA229</f>
        <v>0</v>
      </c>
      <c r="AD225" s="39">
        <f>IF(AB225+AC225=10,1,0)</f>
        <v>0</v>
      </c>
      <c r="AE225" s="71">
        <f t="shared" si="21"/>
        <v>0</v>
      </c>
      <c r="AF225" s="130" t="s">
        <v>47</v>
      </c>
    </row>
    <row r="226" spans="2:32" x14ac:dyDescent="0.2">
      <c r="B226" s="96"/>
      <c r="C226" s="58">
        <v>80</v>
      </c>
      <c r="D226" s="62"/>
      <c r="E226" s="63"/>
      <c r="F226" t="str">
        <f t="shared" si="20"/>
        <v/>
      </c>
      <c r="M226" s="96"/>
      <c r="N226" s="98">
        <v>80</v>
      </c>
      <c r="O226" s="178" t="s">
        <v>46</v>
      </c>
      <c r="P226" s="179" t="s">
        <v>45</v>
      </c>
      <c r="Q226" s="101"/>
      <c r="X226" s="96"/>
      <c r="Y226" s="33">
        <v>80</v>
      </c>
      <c r="Z226" s="21">
        <f t="shared" si="19"/>
        <v>0</v>
      </c>
      <c r="AA226" s="21">
        <f t="shared" si="19"/>
        <v>0</v>
      </c>
      <c r="AE226" s="71">
        <f t="shared" si="21"/>
        <v>0</v>
      </c>
      <c r="AF226" s="71"/>
    </row>
    <row r="227" spans="2:32" x14ac:dyDescent="0.2">
      <c r="B227" s="96"/>
      <c r="C227" s="58">
        <v>80</v>
      </c>
      <c r="D227" s="62"/>
      <c r="E227" s="63"/>
      <c r="F227" t="str">
        <f t="shared" si="20"/>
        <v/>
      </c>
      <c r="M227" s="96"/>
      <c r="N227" s="98">
        <v>80</v>
      </c>
      <c r="O227" s="178" t="s">
        <v>45</v>
      </c>
      <c r="P227" s="179" t="s">
        <v>46</v>
      </c>
      <c r="Q227" s="101"/>
      <c r="X227" s="96"/>
      <c r="Y227" s="33">
        <v>80</v>
      </c>
      <c r="Z227" s="21">
        <f t="shared" si="19"/>
        <v>0</v>
      </c>
      <c r="AA227" s="21">
        <f t="shared" si="19"/>
        <v>0</v>
      </c>
      <c r="AE227" s="71">
        <f t="shared" si="21"/>
        <v>0</v>
      </c>
      <c r="AF227" s="71"/>
    </row>
    <row r="228" spans="2:32" x14ac:dyDescent="0.2">
      <c r="B228" s="96"/>
      <c r="C228" s="58">
        <v>80</v>
      </c>
      <c r="D228" s="62"/>
      <c r="E228" s="63"/>
      <c r="F228" t="str">
        <f t="shared" si="20"/>
        <v/>
      </c>
      <c r="M228" s="96"/>
      <c r="N228" s="98">
        <v>80</v>
      </c>
      <c r="O228" s="178" t="s">
        <v>46</v>
      </c>
      <c r="P228" s="179" t="s">
        <v>45</v>
      </c>
      <c r="Q228" s="101"/>
      <c r="X228" s="96"/>
      <c r="Y228" s="33">
        <v>80</v>
      </c>
      <c r="Z228" s="21">
        <f t="shared" si="19"/>
        <v>0</v>
      </c>
      <c r="AA228" s="21">
        <f t="shared" si="19"/>
        <v>0</v>
      </c>
      <c r="AE228" s="71">
        <f t="shared" si="21"/>
        <v>0</v>
      </c>
      <c r="AF228" s="71"/>
    </row>
    <row r="229" spans="2:32" ht="16" thickBot="1" x14ac:dyDescent="0.25">
      <c r="B229" s="96"/>
      <c r="C229" s="59">
        <v>80</v>
      </c>
      <c r="D229" s="64"/>
      <c r="E229" s="65"/>
      <c r="F229" t="str">
        <f t="shared" si="20"/>
        <v/>
      </c>
      <c r="M229" s="96"/>
      <c r="N229" s="99">
        <v>80</v>
      </c>
      <c r="O229" s="180" t="s">
        <v>45</v>
      </c>
      <c r="P229" s="181" t="s">
        <v>46</v>
      </c>
      <c r="Q229" s="102"/>
      <c r="X229" s="96"/>
      <c r="Y229" s="34">
        <v>80</v>
      </c>
      <c r="Z229" s="21">
        <f t="shared" si="19"/>
        <v>0</v>
      </c>
      <c r="AA229" s="21">
        <f t="shared" si="19"/>
        <v>0</v>
      </c>
      <c r="AE229" s="71">
        <f t="shared" si="21"/>
        <v>0</v>
      </c>
      <c r="AF229" s="71"/>
    </row>
    <row r="230" spans="2:32" x14ac:dyDescent="0.2">
      <c r="B230" s="96"/>
      <c r="C230" s="57">
        <v>81</v>
      </c>
      <c r="D230" s="66"/>
      <c r="E230" s="67"/>
      <c r="F230" t="str">
        <f t="shared" si="20"/>
        <v/>
      </c>
      <c r="M230" s="96"/>
      <c r="N230" s="97">
        <v>81</v>
      </c>
      <c r="O230" s="171" t="s">
        <v>46</v>
      </c>
      <c r="P230" s="177" t="s">
        <v>45</v>
      </c>
      <c r="Q230" s="100"/>
      <c r="X230" s="96"/>
      <c r="Y230" s="36">
        <v>81</v>
      </c>
      <c r="Z230" s="37">
        <f t="shared" si="19"/>
        <v>0</v>
      </c>
      <c r="AA230" s="37">
        <f t="shared" si="19"/>
        <v>0</v>
      </c>
      <c r="AB230" s="38">
        <f>Z230+Z231+Z232+Z233+Z234</f>
        <v>0</v>
      </c>
      <c r="AC230" s="38">
        <f>AA230+AA231+AA232+AA233+AA234</f>
        <v>0</v>
      </c>
      <c r="AD230" s="39">
        <f>IF(AB230+AC230=10,1,0)</f>
        <v>0</v>
      </c>
      <c r="AE230" s="71">
        <f t="shared" si="21"/>
        <v>0</v>
      </c>
      <c r="AF230" s="130" t="s">
        <v>47</v>
      </c>
    </row>
    <row r="231" spans="2:32" x14ac:dyDescent="0.2">
      <c r="B231" s="96"/>
      <c r="C231" s="58">
        <v>81</v>
      </c>
      <c r="D231" s="62"/>
      <c r="E231" s="63"/>
      <c r="F231" t="str">
        <f t="shared" si="20"/>
        <v/>
      </c>
      <c r="M231" s="96"/>
      <c r="N231" s="98">
        <v>81</v>
      </c>
      <c r="O231" s="178" t="s">
        <v>46</v>
      </c>
      <c r="P231" s="179" t="s">
        <v>45</v>
      </c>
      <c r="Q231" s="101"/>
      <c r="X231" s="96"/>
      <c r="Y231" s="33">
        <v>81</v>
      </c>
      <c r="Z231" s="21">
        <f t="shared" si="19"/>
        <v>0</v>
      </c>
      <c r="AA231" s="21">
        <f t="shared" si="19"/>
        <v>0</v>
      </c>
      <c r="AE231" s="71">
        <f t="shared" si="21"/>
        <v>0</v>
      </c>
      <c r="AF231" s="71"/>
    </row>
    <row r="232" spans="2:32" x14ac:dyDescent="0.2">
      <c r="B232" s="96"/>
      <c r="C232" s="58">
        <v>81</v>
      </c>
      <c r="D232" s="62"/>
      <c r="E232" s="63"/>
      <c r="F232" t="str">
        <f t="shared" si="20"/>
        <v/>
      </c>
      <c r="M232" s="96"/>
      <c r="N232" s="98">
        <v>81</v>
      </c>
      <c r="O232" s="178" t="s">
        <v>45</v>
      </c>
      <c r="P232" s="179" t="s">
        <v>46</v>
      </c>
      <c r="Q232" s="101"/>
      <c r="X232" s="96"/>
      <c r="Y232" s="33">
        <v>81</v>
      </c>
      <c r="Z232" s="21">
        <f t="shared" si="19"/>
        <v>0</v>
      </c>
      <c r="AA232" s="21">
        <f t="shared" si="19"/>
        <v>0</v>
      </c>
      <c r="AE232" s="71">
        <f t="shared" si="21"/>
        <v>0</v>
      </c>
      <c r="AF232" s="71"/>
    </row>
    <row r="233" spans="2:32" x14ac:dyDescent="0.2">
      <c r="B233" s="96"/>
      <c r="C233" s="58">
        <v>81</v>
      </c>
      <c r="D233" s="62"/>
      <c r="E233" s="63"/>
      <c r="F233" t="str">
        <f t="shared" si="20"/>
        <v/>
      </c>
      <c r="M233" s="96"/>
      <c r="N233" s="98">
        <v>81</v>
      </c>
      <c r="O233" s="178" t="s">
        <v>45</v>
      </c>
      <c r="P233" s="179" t="s">
        <v>46</v>
      </c>
      <c r="Q233" s="101"/>
      <c r="X233" s="96"/>
      <c r="Y233" s="33">
        <v>81</v>
      </c>
      <c r="Z233" s="21">
        <f t="shared" si="19"/>
        <v>0</v>
      </c>
      <c r="AA233" s="21">
        <f t="shared" si="19"/>
        <v>0</v>
      </c>
      <c r="AE233" s="71">
        <f t="shared" si="21"/>
        <v>0</v>
      </c>
      <c r="AF233" s="71"/>
    </row>
    <row r="234" spans="2:32" ht="16" thickBot="1" x14ac:dyDescent="0.25">
      <c r="B234" s="96"/>
      <c r="C234" s="59">
        <v>81</v>
      </c>
      <c r="D234" s="64"/>
      <c r="E234" s="65"/>
      <c r="F234" t="str">
        <f t="shared" si="20"/>
        <v/>
      </c>
      <c r="M234" s="96"/>
      <c r="N234" s="99">
        <v>81</v>
      </c>
      <c r="O234" s="180" t="s">
        <v>46</v>
      </c>
      <c r="P234" s="181" t="s">
        <v>45</v>
      </c>
      <c r="Q234" s="102"/>
      <c r="X234" s="96"/>
      <c r="Y234" s="34">
        <v>81</v>
      </c>
      <c r="Z234" s="21">
        <f t="shared" si="19"/>
        <v>0</v>
      </c>
      <c r="AA234" s="21">
        <f t="shared" si="19"/>
        <v>0</v>
      </c>
      <c r="AE234" s="71">
        <f t="shared" si="21"/>
        <v>0</v>
      </c>
      <c r="AF234" s="71"/>
    </row>
    <row r="235" spans="2:32" x14ac:dyDescent="0.2">
      <c r="B235" s="96"/>
      <c r="C235" s="57">
        <v>82</v>
      </c>
      <c r="D235" s="66"/>
      <c r="E235" s="67"/>
      <c r="F235" t="str">
        <f t="shared" si="20"/>
        <v/>
      </c>
      <c r="M235" s="96"/>
      <c r="N235" s="97">
        <v>82</v>
      </c>
      <c r="O235" s="171" t="s">
        <v>46</v>
      </c>
      <c r="P235" s="177" t="s">
        <v>45</v>
      </c>
      <c r="Q235" s="100"/>
      <c r="X235" s="96"/>
      <c r="Y235" s="36">
        <v>82</v>
      </c>
      <c r="Z235" s="37">
        <f t="shared" si="19"/>
        <v>0</v>
      </c>
      <c r="AA235" s="37">
        <f t="shared" si="19"/>
        <v>0</v>
      </c>
      <c r="AB235" s="38">
        <f>Z235+Z236+Z237+Z238+Z239</f>
        <v>0</v>
      </c>
      <c r="AC235" s="38">
        <f>AA235+AA236+AA237+AA238+AA239</f>
        <v>0</v>
      </c>
      <c r="AD235" s="39">
        <f>IF(AB235+AC235=10,1,0)</f>
        <v>0</v>
      </c>
      <c r="AE235" s="71">
        <f t="shared" si="21"/>
        <v>0</v>
      </c>
      <c r="AF235" s="130" t="s">
        <v>47</v>
      </c>
    </row>
    <row r="236" spans="2:32" x14ac:dyDescent="0.2">
      <c r="B236" s="96"/>
      <c r="C236" s="58">
        <v>82</v>
      </c>
      <c r="D236" s="62"/>
      <c r="E236" s="63"/>
      <c r="F236" t="str">
        <f t="shared" si="20"/>
        <v/>
      </c>
      <c r="M236" s="96"/>
      <c r="N236" s="98">
        <v>82</v>
      </c>
      <c r="O236" s="178" t="s">
        <v>45</v>
      </c>
      <c r="P236" s="179" t="s">
        <v>46</v>
      </c>
      <c r="Q236" s="101"/>
      <c r="X236" s="96"/>
      <c r="Y236" s="33">
        <v>82</v>
      </c>
      <c r="Z236" s="21">
        <f t="shared" si="19"/>
        <v>0</v>
      </c>
      <c r="AA236" s="21">
        <f t="shared" si="19"/>
        <v>0</v>
      </c>
      <c r="AE236" s="71">
        <f t="shared" si="21"/>
        <v>0</v>
      </c>
      <c r="AF236" s="71"/>
    </row>
    <row r="237" spans="2:32" x14ac:dyDescent="0.2">
      <c r="B237" s="96"/>
      <c r="C237" s="58">
        <v>82</v>
      </c>
      <c r="D237" s="62"/>
      <c r="E237" s="63"/>
      <c r="F237" t="str">
        <f t="shared" si="20"/>
        <v/>
      </c>
      <c r="M237" s="96"/>
      <c r="N237" s="98">
        <v>82</v>
      </c>
      <c r="O237" s="178" t="s">
        <v>45</v>
      </c>
      <c r="P237" s="179" t="s">
        <v>46</v>
      </c>
      <c r="Q237" s="101"/>
      <c r="X237" s="96"/>
      <c r="Y237" s="33">
        <v>82</v>
      </c>
      <c r="Z237" s="21">
        <f>IF(OR($D237=LOWER($O237),$D237=UPPER($O237)),1,0)</f>
        <v>0</v>
      </c>
      <c r="AA237" s="21">
        <f t="shared" si="19"/>
        <v>0</v>
      </c>
      <c r="AE237" s="71">
        <f t="shared" si="21"/>
        <v>0</v>
      </c>
      <c r="AF237" s="71"/>
    </row>
    <row r="238" spans="2:32" x14ac:dyDescent="0.2">
      <c r="B238" s="96"/>
      <c r="C238" s="58">
        <v>82</v>
      </c>
      <c r="D238" s="62"/>
      <c r="E238" s="63"/>
      <c r="F238" t="str">
        <f t="shared" si="20"/>
        <v/>
      </c>
      <c r="M238" s="96"/>
      <c r="N238" s="98">
        <v>82</v>
      </c>
      <c r="O238" s="178" t="s">
        <v>45</v>
      </c>
      <c r="P238" s="179" t="s">
        <v>46</v>
      </c>
      <c r="Q238" s="101"/>
      <c r="X238" s="96"/>
      <c r="Y238" s="33">
        <v>82</v>
      </c>
      <c r="Z238" s="21">
        <f t="shared" si="19"/>
        <v>0</v>
      </c>
      <c r="AA238" s="21">
        <f t="shared" si="19"/>
        <v>0</v>
      </c>
      <c r="AE238" s="71">
        <f t="shared" si="21"/>
        <v>0</v>
      </c>
      <c r="AF238" s="71"/>
    </row>
    <row r="239" spans="2:32" ht="16" thickBot="1" x14ac:dyDescent="0.25">
      <c r="B239" s="96"/>
      <c r="C239" s="59">
        <v>82</v>
      </c>
      <c r="D239" s="64"/>
      <c r="E239" s="65"/>
      <c r="F239" t="str">
        <f t="shared" si="20"/>
        <v/>
      </c>
      <c r="M239" s="96"/>
      <c r="N239" s="99">
        <v>82</v>
      </c>
      <c r="O239" s="180" t="s">
        <v>45</v>
      </c>
      <c r="P239" s="181" t="s">
        <v>46</v>
      </c>
      <c r="Q239" s="102"/>
      <c r="X239" s="96"/>
      <c r="Y239" s="34">
        <v>82</v>
      </c>
      <c r="Z239" s="21">
        <f t="shared" si="19"/>
        <v>0</v>
      </c>
      <c r="AA239" s="21">
        <f t="shared" si="19"/>
        <v>0</v>
      </c>
      <c r="AE239" s="71">
        <f t="shared" si="21"/>
        <v>0</v>
      </c>
      <c r="AF239" s="71"/>
    </row>
    <row r="240" spans="2:32" x14ac:dyDescent="0.2">
      <c r="B240" s="96"/>
      <c r="C240" s="57">
        <v>83</v>
      </c>
      <c r="D240" s="66"/>
      <c r="E240" s="67"/>
      <c r="F240" t="str">
        <f t="shared" si="20"/>
        <v/>
      </c>
      <c r="M240" s="96"/>
      <c r="N240" s="97">
        <v>83</v>
      </c>
      <c r="O240" s="171" t="s">
        <v>45</v>
      </c>
      <c r="P240" s="177" t="s">
        <v>46</v>
      </c>
      <c r="Q240" s="100"/>
      <c r="X240" s="96"/>
      <c r="Y240" s="36">
        <v>83</v>
      </c>
      <c r="Z240" s="37">
        <f t="shared" si="19"/>
        <v>0</v>
      </c>
      <c r="AA240" s="37">
        <f t="shared" si="19"/>
        <v>0</v>
      </c>
      <c r="AB240" s="38">
        <f>Z240+Z241+Z242+Z243+Z244</f>
        <v>0</v>
      </c>
      <c r="AC240" s="38">
        <f>AA240+AA241+AA242+AA243+AA244</f>
        <v>0</v>
      </c>
      <c r="AD240" s="39">
        <f>IF(AB240+AC240=10,1,0)</f>
        <v>0</v>
      </c>
      <c r="AE240" s="71">
        <f t="shared" si="21"/>
        <v>0</v>
      </c>
      <c r="AF240" s="130" t="s">
        <v>47</v>
      </c>
    </row>
    <row r="241" spans="2:32" x14ac:dyDescent="0.2">
      <c r="B241" s="96"/>
      <c r="C241" s="58">
        <v>83</v>
      </c>
      <c r="D241" s="62"/>
      <c r="E241" s="63"/>
      <c r="F241" t="str">
        <f t="shared" si="20"/>
        <v/>
      </c>
      <c r="M241" s="96"/>
      <c r="N241" s="98">
        <v>83</v>
      </c>
      <c r="O241" s="178" t="s">
        <v>45</v>
      </c>
      <c r="P241" s="179" t="s">
        <v>46</v>
      </c>
      <c r="Q241" s="101"/>
      <c r="X241" s="96"/>
      <c r="Y241" s="33">
        <v>83</v>
      </c>
      <c r="Z241" s="21">
        <f t="shared" si="19"/>
        <v>0</v>
      </c>
      <c r="AA241" s="21">
        <f t="shared" si="19"/>
        <v>0</v>
      </c>
      <c r="AE241" s="71">
        <f t="shared" si="21"/>
        <v>0</v>
      </c>
      <c r="AF241" s="71"/>
    </row>
    <row r="242" spans="2:32" x14ac:dyDescent="0.2">
      <c r="B242" s="96"/>
      <c r="C242" s="58">
        <v>83</v>
      </c>
      <c r="D242" s="62"/>
      <c r="E242" s="63"/>
      <c r="F242" t="str">
        <f t="shared" si="20"/>
        <v/>
      </c>
      <c r="M242" s="96"/>
      <c r="N242" s="98">
        <v>83</v>
      </c>
      <c r="O242" s="178" t="s">
        <v>45</v>
      </c>
      <c r="P242" s="179" t="s">
        <v>46</v>
      </c>
      <c r="Q242" s="101"/>
      <c r="X242" s="96"/>
      <c r="Y242" s="33">
        <v>83</v>
      </c>
      <c r="Z242" s="21">
        <f t="shared" si="19"/>
        <v>0</v>
      </c>
      <c r="AA242" s="21">
        <f t="shared" si="19"/>
        <v>0</v>
      </c>
      <c r="AE242" s="71">
        <f t="shared" si="21"/>
        <v>0</v>
      </c>
      <c r="AF242" s="71"/>
    </row>
    <row r="243" spans="2:32" x14ac:dyDescent="0.2">
      <c r="B243" s="96"/>
      <c r="C243" s="58">
        <v>83</v>
      </c>
      <c r="D243" s="62"/>
      <c r="E243" s="63"/>
      <c r="F243" t="str">
        <f t="shared" si="20"/>
        <v/>
      </c>
      <c r="M243" s="96"/>
      <c r="N243" s="98">
        <v>83</v>
      </c>
      <c r="O243" s="178" t="s">
        <v>46</v>
      </c>
      <c r="P243" s="179" t="s">
        <v>45</v>
      </c>
      <c r="Q243" s="101"/>
      <c r="X243" s="96"/>
      <c r="Y243" s="33">
        <v>83</v>
      </c>
      <c r="Z243" s="21">
        <f t="shared" si="19"/>
        <v>0</v>
      </c>
      <c r="AA243" s="21">
        <f t="shared" si="19"/>
        <v>0</v>
      </c>
      <c r="AE243" s="71">
        <f t="shared" si="21"/>
        <v>0</v>
      </c>
      <c r="AF243" s="71"/>
    </row>
    <row r="244" spans="2:32" ht="16" thickBot="1" x14ac:dyDescent="0.25">
      <c r="B244" s="96"/>
      <c r="C244" s="59">
        <v>83</v>
      </c>
      <c r="D244" s="64"/>
      <c r="E244" s="65"/>
      <c r="F244" t="str">
        <f t="shared" si="20"/>
        <v/>
      </c>
      <c r="M244" s="96"/>
      <c r="N244" s="99">
        <v>83</v>
      </c>
      <c r="O244" s="180" t="s">
        <v>45</v>
      </c>
      <c r="P244" s="181" t="s">
        <v>46</v>
      </c>
      <c r="Q244" s="102"/>
      <c r="X244" s="96"/>
      <c r="Y244" s="34">
        <v>83</v>
      </c>
      <c r="Z244" s="21">
        <f t="shared" si="19"/>
        <v>0</v>
      </c>
      <c r="AA244" s="21">
        <f t="shared" si="19"/>
        <v>0</v>
      </c>
      <c r="AE244" s="71">
        <f t="shared" si="21"/>
        <v>0</v>
      </c>
      <c r="AF244" s="71"/>
    </row>
    <row r="245" spans="2:32" x14ac:dyDescent="0.2">
      <c r="B245" s="96"/>
      <c r="C245" s="57">
        <v>84</v>
      </c>
      <c r="D245" s="66"/>
      <c r="E245" s="67"/>
      <c r="F245" t="str">
        <f t="shared" si="20"/>
        <v/>
      </c>
      <c r="M245" s="96"/>
      <c r="N245" s="97">
        <v>84</v>
      </c>
      <c r="O245" s="171" t="s">
        <v>46</v>
      </c>
      <c r="P245" s="177" t="s">
        <v>45</v>
      </c>
      <c r="Q245" s="100"/>
      <c r="X245" s="96"/>
      <c r="Y245" s="36">
        <v>84</v>
      </c>
      <c r="Z245" s="37">
        <f t="shared" si="19"/>
        <v>0</v>
      </c>
      <c r="AA245" s="37">
        <f t="shared" si="19"/>
        <v>0</v>
      </c>
      <c r="AB245" s="38">
        <f>Z245+Z246+Z247+Z248+Z249</f>
        <v>0</v>
      </c>
      <c r="AC245" s="38">
        <f>AA245+AA246+AA247+AA248+AA249</f>
        <v>0</v>
      </c>
      <c r="AD245" s="39">
        <f>IF(AB245+AC245=10,1,0)</f>
        <v>0</v>
      </c>
      <c r="AE245" s="71">
        <f t="shared" si="21"/>
        <v>0</v>
      </c>
      <c r="AF245" s="130" t="s">
        <v>47</v>
      </c>
    </row>
    <row r="246" spans="2:32" x14ac:dyDescent="0.2">
      <c r="B246" s="96"/>
      <c r="C246" s="58">
        <v>84</v>
      </c>
      <c r="D246" s="62"/>
      <c r="E246" s="63"/>
      <c r="F246" t="str">
        <f t="shared" si="20"/>
        <v/>
      </c>
      <c r="M246" s="96"/>
      <c r="N246" s="98">
        <v>84</v>
      </c>
      <c r="O246" s="178" t="s">
        <v>46</v>
      </c>
      <c r="P246" s="179" t="s">
        <v>45</v>
      </c>
      <c r="Q246" s="101"/>
      <c r="X246" s="96"/>
      <c r="Y246" s="33">
        <v>84</v>
      </c>
      <c r="Z246" s="21">
        <f t="shared" si="19"/>
        <v>0</v>
      </c>
      <c r="AA246" s="21">
        <f t="shared" si="19"/>
        <v>0</v>
      </c>
      <c r="AE246" s="71">
        <f t="shared" si="21"/>
        <v>0</v>
      </c>
      <c r="AF246" s="71"/>
    </row>
    <row r="247" spans="2:32" x14ac:dyDescent="0.2">
      <c r="B247" s="96"/>
      <c r="C247" s="58">
        <v>84</v>
      </c>
      <c r="D247" s="62"/>
      <c r="E247" s="63"/>
      <c r="F247" t="str">
        <f t="shared" si="20"/>
        <v/>
      </c>
      <c r="M247" s="96"/>
      <c r="N247" s="98">
        <v>84</v>
      </c>
      <c r="O247" s="178" t="s">
        <v>45</v>
      </c>
      <c r="P247" s="179" t="s">
        <v>46</v>
      </c>
      <c r="Q247" s="101"/>
      <c r="X247" s="96"/>
      <c r="Y247" s="33">
        <v>84</v>
      </c>
      <c r="Z247" s="21">
        <f t="shared" si="19"/>
        <v>0</v>
      </c>
      <c r="AA247" s="21">
        <f t="shared" si="19"/>
        <v>0</v>
      </c>
      <c r="AE247" s="71">
        <f t="shared" si="21"/>
        <v>0</v>
      </c>
      <c r="AF247" s="71"/>
    </row>
    <row r="248" spans="2:32" x14ac:dyDescent="0.2">
      <c r="B248" s="96"/>
      <c r="C248" s="58">
        <v>84</v>
      </c>
      <c r="D248" s="62"/>
      <c r="E248" s="63"/>
      <c r="F248" t="str">
        <f t="shared" si="20"/>
        <v/>
      </c>
      <c r="M248" s="96"/>
      <c r="N248" s="98">
        <v>84</v>
      </c>
      <c r="O248" s="178" t="s">
        <v>45</v>
      </c>
      <c r="P248" s="179" t="s">
        <v>46</v>
      </c>
      <c r="Q248" s="101"/>
      <c r="X248" s="96"/>
      <c r="Y248" s="33">
        <v>84</v>
      </c>
      <c r="Z248" s="21">
        <f t="shared" si="19"/>
        <v>0</v>
      </c>
      <c r="AA248" s="21">
        <f t="shared" si="19"/>
        <v>0</v>
      </c>
      <c r="AE248" s="71">
        <f t="shared" si="21"/>
        <v>0</v>
      </c>
      <c r="AF248" s="71"/>
    </row>
    <row r="249" spans="2:32" ht="16" thickBot="1" x14ac:dyDescent="0.25">
      <c r="B249" s="96"/>
      <c r="C249" s="59">
        <v>84</v>
      </c>
      <c r="D249" s="64"/>
      <c r="E249" s="65"/>
      <c r="F249" t="str">
        <f t="shared" si="20"/>
        <v/>
      </c>
      <c r="M249" s="96"/>
      <c r="N249" s="99">
        <v>84</v>
      </c>
      <c r="O249" s="180" t="s">
        <v>46</v>
      </c>
      <c r="P249" s="181" t="s">
        <v>45</v>
      </c>
      <c r="Q249" s="102"/>
      <c r="X249" s="96"/>
      <c r="Y249" s="34">
        <v>84</v>
      </c>
      <c r="Z249" s="21">
        <f t="shared" si="19"/>
        <v>0</v>
      </c>
      <c r="AA249" s="21">
        <f t="shared" si="19"/>
        <v>0</v>
      </c>
      <c r="AE249" s="71">
        <f t="shared" si="21"/>
        <v>0</v>
      </c>
      <c r="AF249" s="71"/>
    </row>
    <row r="250" spans="2:32" x14ac:dyDescent="0.2">
      <c r="B250" s="96"/>
      <c r="C250" s="57">
        <v>85</v>
      </c>
      <c r="D250" s="66"/>
      <c r="E250" s="67"/>
      <c r="F250" t="str">
        <f t="shared" si="20"/>
        <v/>
      </c>
      <c r="M250" s="96"/>
      <c r="N250" s="97">
        <v>85</v>
      </c>
      <c r="O250" s="171" t="s">
        <v>46</v>
      </c>
      <c r="P250" s="177" t="s">
        <v>45</v>
      </c>
      <c r="Q250" s="100"/>
      <c r="X250" s="96"/>
      <c r="Y250" s="36">
        <v>85</v>
      </c>
      <c r="Z250" s="37">
        <f t="shared" si="19"/>
        <v>0</v>
      </c>
      <c r="AA250" s="37">
        <f t="shared" si="19"/>
        <v>0</v>
      </c>
      <c r="AB250" s="38">
        <f>Z250+Z251+Z252+Z253+Z254</f>
        <v>0</v>
      </c>
      <c r="AC250" s="38">
        <f>AA250+AA251+AA252+AA253+AA254</f>
        <v>0</v>
      </c>
      <c r="AD250" s="39">
        <f>IF(AB250+AC250=10,1,0)</f>
        <v>0</v>
      </c>
      <c r="AE250" s="71">
        <f t="shared" si="21"/>
        <v>0</v>
      </c>
      <c r="AF250" s="130" t="s">
        <v>47</v>
      </c>
    </row>
    <row r="251" spans="2:32" x14ac:dyDescent="0.2">
      <c r="B251" s="96"/>
      <c r="C251" s="58">
        <v>85</v>
      </c>
      <c r="D251" s="62"/>
      <c r="E251" s="63"/>
      <c r="F251" t="str">
        <f t="shared" si="20"/>
        <v/>
      </c>
      <c r="M251" s="96"/>
      <c r="N251" s="98">
        <v>85</v>
      </c>
      <c r="O251" s="178" t="s">
        <v>46</v>
      </c>
      <c r="P251" s="179" t="s">
        <v>45</v>
      </c>
      <c r="Q251" s="101"/>
      <c r="X251" s="96"/>
      <c r="Y251" s="33">
        <v>85</v>
      </c>
      <c r="Z251" s="21">
        <f t="shared" si="19"/>
        <v>0</v>
      </c>
      <c r="AA251" s="21">
        <f t="shared" si="19"/>
        <v>0</v>
      </c>
      <c r="AE251" s="71">
        <f t="shared" si="21"/>
        <v>0</v>
      </c>
      <c r="AF251" s="71"/>
    </row>
    <row r="252" spans="2:32" x14ac:dyDescent="0.2">
      <c r="B252" s="96"/>
      <c r="C252" s="58">
        <v>85</v>
      </c>
      <c r="D252" s="62"/>
      <c r="E252" s="63"/>
      <c r="F252" t="str">
        <f t="shared" si="20"/>
        <v/>
      </c>
      <c r="M252" s="96"/>
      <c r="N252" s="98">
        <v>85</v>
      </c>
      <c r="O252" s="178" t="s">
        <v>45</v>
      </c>
      <c r="P252" s="179" t="s">
        <v>46</v>
      </c>
      <c r="Q252" s="101"/>
      <c r="X252" s="96"/>
      <c r="Y252" s="33">
        <v>85</v>
      </c>
      <c r="Z252" s="21">
        <f t="shared" si="19"/>
        <v>0</v>
      </c>
      <c r="AA252" s="21">
        <f t="shared" si="19"/>
        <v>0</v>
      </c>
      <c r="AE252" s="71">
        <f t="shared" si="21"/>
        <v>0</v>
      </c>
      <c r="AF252" s="71"/>
    </row>
    <row r="253" spans="2:32" x14ac:dyDescent="0.2">
      <c r="B253" s="96"/>
      <c r="C253" s="58">
        <v>85</v>
      </c>
      <c r="D253" s="62"/>
      <c r="E253" s="63"/>
      <c r="F253" t="str">
        <f t="shared" si="20"/>
        <v/>
      </c>
      <c r="M253" s="96"/>
      <c r="N253" s="98">
        <v>85</v>
      </c>
      <c r="O253" s="178" t="s">
        <v>46</v>
      </c>
      <c r="P253" s="179" t="s">
        <v>45</v>
      </c>
      <c r="Q253" s="101"/>
      <c r="X253" s="96"/>
      <c r="Y253" s="33">
        <v>85</v>
      </c>
      <c r="Z253" s="21">
        <f t="shared" si="19"/>
        <v>0</v>
      </c>
      <c r="AA253" s="21">
        <f t="shared" si="19"/>
        <v>0</v>
      </c>
      <c r="AE253" s="71">
        <f t="shared" si="21"/>
        <v>0</v>
      </c>
      <c r="AF253" s="71"/>
    </row>
    <row r="254" spans="2:32" ht="16" thickBot="1" x14ac:dyDescent="0.25">
      <c r="B254" s="96"/>
      <c r="C254" s="59">
        <v>85</v>
      </c>
      <c r="D254" s="64"/>
      <c r="E254" s="65"/>
      <c r="F254" t="str">
        <f t="shared" si="20"/>
        <v/>
      </c>
      <c r="M254" s="96"/>
      <c r="N254" s="99">
        <v>85</v>
      </c>
      <c r="O254" s="180" t="s">
        <v>46</v>
      </c>
      <c r="P254" s="181" t="s">
        <v>45</v>
      </c>
      <c r="Q254" s="102"/>
      <c r="X254" s="96"/>
      <c r="Y254" s="34">
        <v>85</v>
      </c>
      <c r="Z254" s="21">
        <f t="shared" si="19"/>
        <v>0</v>
      </c>
      <c r="AA254" s="21">
        <f t="shared" si="19"/>
        <v>0</v>
      </c>
      <c r="AE254" s="71">
        <f t="shared" si="21"/>
        <v>0</v>
      </c>
      <c r="AF254" s="71"/>
    </row>
    <row r="255" spans="2:32" x14ac:dyDescent="0.2">
      <c r="B255" s="96"/>
      <c r="C255" s="57">
        <v>86</v>
      </c>
      <c r="D255" s="66"/>
      <c r="E255" s="67"/>
      <c r="F255" t="str">
        <f t="shared" si="20"/>
        <v/>
      </c>
      <c r="M255" s="96"/>
      <c r="N255" s="97">
        <v>86</v>
      </c>
      <c r="O255" s="171" t="s">
        <v>45</v>
      </c>
      <c r="P255" s="177" t="s">
        <v>46</v>
      </c>
      <c r="Q255" s="100"/>
      <c r="X255" s="96"/>
      <c r="Y255" s="36">
        <v>86</v>
      </c>
      <c r="Z255" s="37">
        <f t="shared" si="19"/>
        <v>0</v>
      </c>
      <c r="AA255" s="37">
        <f t="shared" si="19"/>
        <v>0</v>
      </c>
      <c r="AB255" s="38">
        <f>Z255+Z256+Z257+Z258+Z259</f>
        <v>0</v>
      </c>
      <c r="AC255" s="38">
        <f>AA255+AA256+AA257+AA258+AA259</f>
        <v>0</v>
      </c>
      <c r="AD255" s="39">
        <f>IF(AB255+AC255=10,1,0)</f>
        <v>0</v>
      </c>
      <c r="AE255" s="71">
        <f t="shared" si="21"/>
        <v>0</v>
      </c>
      <c r="AF255" s="130" t="s">
        <v>47</v>
      </c>
    </row>
    <row r="256" spans="2:32" x14ac:dyDescent="0.2">
      <c r="B256" s="96"/>
      <c r="C256" s="58">
        <v>86</v>
      </c>
      <c r="D256" s="62"/>
      <c r="E256" s="63"/>
      <c r="F256" t="str">
        <f t="shared" si="20"/>
        <v/>
      </c>
      <c r="M256" s="96"/>
      <c r="N256" s="98">
        <v>86</v>
      </c>
      <c r="O256" s="178" t="s">
        <v>46</v>
      </c>
      <c r="P256" s="179" t="s">
        <v>45</v>
      </c>
      <c r="Q256" s="101"/>
      <c r="X256" s="96"/>
      <c r="Y256" s="33">
        <v>86</v>
      </c>
      <c r="Z256" s="21">
        <f t="shared" si="19"/>
        <v>0</v>
      </c>
      <c r="AA256" s="21">
        <f t="shared" si="19"/>
        <v>0</v>
      </c>
      <c r="AE256" s="71">
        <f t="shared" si="21"/>
        <v>0</v>
      </c>
      <c r="AF256" s="71"/>
    </row>
    <row r="257" spans="2:32" x14ac:dyDescent="0.2">
      <c r="B257" s="96"/>
      <c r="C257" s="58">
        <v>86</v>
      </c>
      <c r="D257" s="62"/>
      <c r="E257" s="63"/>
      <c r="F257" t="str">
        <f t="shared" si="20"/>
        <v/>
      </c>
      <c r="M257" s="96"/>
      <c r="N257" s="98">
        <v>86</v>
      </c>
      <c r="O257" s="178" t="s">
        <v>45</v>
      </c>
      <c r="P257" s="179" t="s">
        <v>46</v>
      </c>
      <c r="Q257" s="101"/>
      <c r="X257" s="96"/>
      <c r="Y257" s="33">
        <v>86</v>
      </c>
      <c r="Z257" s="21">
        <f t="shared" si="19"/>
        <v>0</v>
      </c>
      <c r="AA257" s="21">
        <f t="shared" si="19"/>
        <v>0</v>
      </c>
      <c r="AE257" s="71">
        <f t="shared" si="21"/>
        <v>0</v>
      </c>
      <c r="AF257" s="71"/>
    </row>
    <row r="258" spans="2:32" x14ac:dyDescent="0.2">
      <c r="B258" s="96"/>
      <c r="C258" s="58">
        <v>86</v>
      </c>
      <c r="D258" s="62"/>
      <c r="E258" s="63"/>
      <c r="F258" t="str">
        <f t="shared" si="20"/>
        <v/>
      </c>
      <c r="M258" s="96"/>
      <c r="N258" s="98">
        <v>86</v>
      </c>
      <c r="O258" s="178" t="s">
        <v>45</v>
      </c>
      <c r="P258" s="179" t="s">
        <v>46</v>
      </c>
      <c r="Q258" s="101"/>
      <c r="X258" s="96"/>
      <c r="Y258" s="33">
        <v>86</v>
      </c>
      <c r="Z258" s="21">
        <f t="shared" si="19"/>
        <v>0</v>
      </c>
      <c r="AA258" s="21">
        <f t="shared" si="19"/>
        <v>0</v>
      </c>
      <c r="AE258" s="71">
        <f t="shared" si="21"/>
        <v>0</v>
      </c>
      <c r="AF258" s="71"/>
    </row>
    <row r="259" spans="2:32" ht="16" thickBot="1" x14ac:dyDescent="0.25">
      <c r="B259" s="96"/>
      <c r="C259" s="59">
        <v>86</v>
      </c>
      <c r="D259" s="64"/>
      <c r="E259" s="65"/>
      <c r="F259" t="str">
        <f t="shared" si="20"/>
        <v/>
      </c>
      <c r="M259" s="96"/>
      <c r="N259" s="99">
        <v>86</v>
      </c>
      <c r="O259" s="180" t="s">
        <v>45</v>
      </c>
      <c r="P259" s="181" t="s">
        <v>46</v>
      </c>
      <c r="Q259" s="102"/>
      <c r="X259" s="96"/>
      <c r="Y259" s="34">
        <v>86</v>
      </c>
      <c r="Z259" s="21">
        <f t="shared" si="19"/>
        <v>0</v>
      </c>
      <c r="AA259" s="21">
        <f t="shared" si="19"/>
        <v>0</v>
      </c>
      <c r="AE259" s="71">
        <f t="shared" si="21"/>
        <v>0</v>
      </c>
      <c r="AF259" s="71"/>
    </row>
    <row r="260" spans="2:32" x14ac:dyDescent="0.2">
      <c r="B260" s="96"/>
      <c r="C260" s="57">
        <v>87</v>
      </c>
      <c r="D260" s="66"/>
      <c r="E260" s="67"/>
      <c r="F260" t="str">
        <f t="shared" si="20"/>
        <v/>
      </c>
      <c r="M260" s="96"/>
      <c r="N260" s="97">
        <v>87</v>
      </c>
      <c r="O260" s="171" t="s">
        <v>45</v>
      </c>
      <c r="P260" s="177" t="s">
        <v>46</v>
      </c>
      <c r="Q260" s="100"/>
      <c r="X260" s="96"/>
      <c r="Y260" s="36">
        <v>87</v>
      </c>
      <c r="Z260" s="37">
        <f t="shared" si="19"/>
        <v>0</v>
      </c>
      <c r="AA260" s="37">
        <f t="shared" si="19"/>
        <v>0</v>
      </c>
      <c r="AB260" s="38">
        <f>Z260+Z261+Z262+Z263+Z264</f>
        <v>0</v>
      </c>
      <c r="AC260" s="38">
        <f>AA260+AA261+AA262+AA263+AA264</f>
        <v>0</v>
      </c>
      <c r="AD260" s="39">
        <f>IF(AB260+AC260=10,1,0)</f>
        <v>0</v>
      </c>
      <c r="AE260" s="71">
        <f t="shared" si="21"/>
        <v>0</v>
      </c>
      <c r="AF260" s="130" t="s">
        <v>47</v>
      </c>
    </row>
    <row r="261" spans="2:32" x14ac:dyDescent="0.2">
      <c r="B261" s="96"/>
      <c r="C261" s="58">
        <v>87</v>
      </c>
      <c r="D261" s="62"/>
      <c r="E261" s="63"/>
      <c r="F261" t="str">
        <f t="shared" si="20"/>
        <v/>
      </c>
      <c r="M261" s="96"/>
      <c r="N261" s="98">
        <v>87</v>
      </c>
      <c r="O261" s="178" t="s">
        <v>45</v>
      </c>
      <c r="P261" s="179" t="s">
        <v>46</v>
      </c>
      <c r="Q261" s="101"/>
      <c r="X261" s="96"/>
      <c r="Y261" s="33">
        <v>87</v>
      </c>
      <c r="Z261" s="21">
        <f t="shared" si="19"/>
        <v>0</v>
      </c>
      <c r="AA261" s="21">
        <f t="shared" si="19"/>
        <v>0</v>
      </c>
      <c r="AE261" s="71">
        <f t="shared" si="21"/>
        <v>0</v>
      </c>
      <c r="AF261" s="71"/>
    </row>
    <row r="262" spans="2:32" x14ac:dyDescent="0.2">
      <c r="B262" s="96"/>
      <c r="C262" s="58">
        <v>87</v>
      </c>
      <c r="D262" s="62"/>
      <c r="E262" s="63"/>
      <c r="F262" t="str">
        <f t="shared" si="20"/>
        <v/>
      </c>
      <c r="M262" s="96"/>
      <c r="N262" s="98">
        <v>87</v>
      </c>
      <c r="O262" s="178" t="s">
        <v>46</v>
      </c>
      <c r="P262" s="179" t="s">
        <v>45</v>
      </c>
      <c r="Q262" s="101"/>
      <c r="X262" s="96"/>
      <c r="Y262" s="33">
        <v>87</v>
      </c>
      <c r="Z262" s="21">
        <f t="shared" si="19"/>
        <v>0</v>
      </c>
      <c r="AA262" s="21">
        <f t="shared" si="19"/>
        <v>0</v>
      </c>
      <c r="AE262" s="71">
        <f t="shared" si="21"/>
        <v>0</v>
      </c>
      <c r="AF262" s="71"/>
    </row>
    <row r="263" spans="2:32" x14ac:dyDescent="0.2">
      <c r="B263" s="96"/>
      <c r="C263" s="58">
        <v>87</v>
      </c>
      <c r="D263" s="62"/>
      <c r="E263" s="63"/>
      <c r="F263" t="str">
        <f t="shared" si="20"/>
        <v/>
      </c>
      <c r="M263" s="96"/>
      <c r="N263" s="98">
        <v>87</v>
      </c>
      <c r="O263" s="178" t="s">
        <v>45</v>
      </c>
      <c r="P263" s="179" t="s">
        <v>46</v>
      </c>
      <c r="Q263" s="101"/>
      <c r="X263" s="96"/>
      <c r="Y263" s="33">
        <v>87</v>
      </c>
      <c r="Z263" s="21">
        <f t="shared" si="19"/>
        <v>0</v>
      </c>
      <c r="AA263" s="21">
        <f t="shared" si="19"/>
        <v>0</v>
      </c>
      <c r="AE263" s="71">
        <f t="shared" si="21"/>
        <v>0</v>
      </c>
      <c r="AF263" s="71"/>
    </row>
    <row r="264" spans="2:32" ht="16" thickBot="1" x14ac:dyDescent="0.25">
      <c r="B264" s="96"/>
      <c r="C264" s="59">
        <v>87</v>
      </c>
      <c r="D264" s="68"/>
      <c r="E264" s="69"/>
      <c r="F264" t="str">
        <f t="shared" si="20"/>
        <v/>
      </c>
      <c r="M264" s="96"/>
      <c r="N264" s="99">
        <v>87</v>
      </c>
      <c r="O264" s="180" t="s">
        <v>45</v>
      </c>
      <c r="P264" s="181" t="s">
        <v>46</v>
      </c>
      <c r="Q264" s="102"/>
      <c r="X264" s="96"/>
      <c r="Y264" s="34">
        <v>87</v>
      </c>
      <c r="Z264" s="21">
        <f t="shared" si="19"/>
        <v>0</v>
      </c>
      <c r="AA264" s="21">
        <f t="shared" si="19"/>
        <v>0</v>
      </c>
      <c r="AE264" s="71">
        <f t="shared" si="21"/>
        <v>0</v>
      </c>
      <c r="AF264" s="71"/>
    </row>
    <row r="265" spans="2:32" x14ac:dyDescent="0.2">
      <c r="B265" s="96"/>
      <c r="C265" s="57">
        <v>88</v>
      </c>
      <c r="D265" s="66"/>
      <c r="E265" s="67"/>
      <c r="F265" t="str">
        <f t="shared" si="20"/>
        <v/>
      </c>
      <c r="M265" s="96"/>
      <c r="N265" s="97">
        <v>88</v>
      </c>
      <c r="O265" s="171"/>
      <c r="P265" s="182" t="s">
        <v>46</v>
      </c>
      <c r="Q265" s="100"/>
      <c r="X265" s="96"/>
      <c r="Y265" s="36">
        <v>88</v>
      </c>
      <c r="Z265" s="37">
        <f t="shared" si="19"/>
        <v>1</v>
      </c>
      <c r="AA265" s="37">
        <f t="shared" si="19"/>
        <v>1</v>
      </c>
      <c r="AB265" s="38">
        <f>Z265+Z266+Z267+Z268+Z269</f>
        <v>5</v>
      </c>
      <c r="AC265" s="38">
        <f>AA265+AA266+AA267+AA268+AA269</f>
        <v>5</v>
      </c>
      <c r="AD265" s="39">
        <f>IF(AB265+AC265=10,1,0)</f>
        <v>1</v>
      </c>
      <c r="AE265" s="71">
        <f t="shared" si="21"/>
        <v>2</v>
      </c>
      <c r="AF265" s="130" t="s">
        <v>47</v>
      </c>
    </row>
    <row r="266" spans="2:32" x14ac:dyDescent="0.2">
      <c r="B266" s="96"/>
      <c r="C266" s="58">
        <v>88</v>
      </c>
      <c r="D266" s="62"/>
      <c r="E266" s="63"/>
      <c r="F266" t="str">
        <f t="shared" si="20"/>
        <v/>
      </c>
      <c r="M266" s="96"/>
      <c r="N266" s="98">
        <v>88</v>
      </c>
      <c r="O266" s="172"/>
      <c r="P266" s="183" t="s">
        <v>46</v>
      </c>
      <c r="Q266" s="101"/>
      <c r="X266" s="96"/>
      <c r="Y266" s="33">
        <v>88</v>
      </c>
      <c r="Z266" s="21">
        <f t="shared" si="19"/>
        <v>1</v>
      </c>
      <c r="AA266" s="21">
        <f t="shared" si="19"/>
        <v>1</v>
      </c>
      <c r="AE266" s="71">
        <f t="shared" si="21"/>
        <v>2</v>
      </c>
      <c r="AF266" s="71"/>
    </row>
    <row r="267" spans="2:32" x14ac:dyDescent="0.2">
      <c r="B267" s="96"/>
      <c r="C267" s="58">
        <v>88</v>
      </c>
      <c r="D267" s="62"/>
      <c r="E267" s="63"/>
      <c r="F267" t="str">
        <f t="shared" si="20"/>
        <v/>
      </c>
      <c r="M267" s="96"/>
      <c r="N267" s="98">
        <v>88</v>
      </c>
      <c r="O267" s="172"/>
      <c r="P267" s="183" t="s">
        <v>46</v>
      </c>
      <c r="Q267" s="101"/>
      <c r="X267" s="96"/>
      <c r="Y267" s="33">
        <v>88</v>
      </c>
      <c r="Z267" s="21">
        <f t="shared" si="19"/>
        <v>1</v>
      </c>
      <c r="AA267" s="21">
        <f t="shared" si="19"/>
        <v>1</v>
      </c>
      <c r="AE267" s="71">
        <f t="shared" si="21"/>
        <v>2</v>
      </c>
      <c r="AF267" s="71"/>
    </row>
    <row r="268" spans="2:32" x14ac:dyDescent="0.2">
      <c r="B268" s="96"/>
      <c r="C268" s="58">
        <v>88</v>
      </c>
      <c r="D268" s="62"/>
      <c r="E268" s="63"/>
      <c r="F268" t="str">
        <f t="shared" si="20"/>
        <v/>
      </c>
      <c r="M268" s="96"/>
      <c r="N268" s="98">
        <v>88</v>
      </c>
      <c r="O268" s="172"/>
      <c r="P268" s="183" t="s">
        <v>46</v>
      </c>
      <c r="Q268" s="101"/>
      <c r="X268" s="96"/>
      <c r="Y268" s="33">
        <v>88</v>
      </c>
      <c r="Z268" s="21">
        <f t="shared" si="19"/>
        <v>1</v>
      </c>
      <c r="AA268" s="21">
        <f t="shared" si="19"/>
        <v>1</v>
      </c>
      <c r="AE268" s="71">
        <f t="shared" si="21"/>
        <v>2</v>
      </c>
      <c r="AF268" s="71"/>
    </row>
    <row r="269" spans="2:32" ht="16" thickBot="1" x14ac:dyDescent="0.25">
      <c r="B269" s="96"/>
      <c r="C269" s="59">
        <v>88</v>
      </c>
      <c r="D269" s="64"/>
      <c r="E269" s="65"/>
      <c r="F269" t="str">
        <f t="shared" si="20"/>
        <v/>
      </c>
      <c r="M269" s="96"/>
      <c r="N269" s="99">
        <v>88</v>
      </c>
      <c r="O269" s="173"/>
      <c r="P269" s="184" t="s">
        <v>46</v>
      </c>
      <c r="Q269" s="102"/>
      <c r="X269" s="96"/>
      <c r="Y269" s="34">
        <v>88</v>
      </c>
      <c r="Z269" s="21">
        <f t="shared" si="19"/>
        <v>1</v>
      </c>
      <c r="AA269" s="21">
        <f t="shared" si="19"/>
        <v>1</v>
      </c>
      <c r="AE269" s="71">
        <f t="shared" si="21"/>
        <v>2</v>
      </c>
      <c r="AF269" s="71"/>
    </row>
    <row r="270" spans="2:32" x14ac:dyDescent="0.2">
      <c r="B270" s="96"/>
      <c r="C270" s="57">
        <v>89</v>
      </c>
      <c r="D270" s="66"/>
      <c r="E270" s="67"/>
      <c r="F270" t="str">
        <f t="shared" si="20"/>
        <v/>
      </c>
      <c r="M270" s="96"/>
      <c r="N270" s="97">
        <v>89</v>
      </c>
      <c r="O270" s="171" t="s">
        <v>46</v>
      </c>
      <c r="P270" s="177" t="s">
        <v>45</v>
      </c>
      <c r="Q270" s="100"/>
      <c r="X270" s="96"/>
      <c r="Y270" s="36">
        <v>89</v>
      </c>
      <c r="Z270" s="37">
        <f t="shared" si="19"/>
        <v>0</v>
      </c>
      <c r="AA270" s="37">
        <f t="shared" si="19"/>
        <v>0</v>
      </c>
      <c r="AB270" s="38">
        <f>Z270+Z271+Z272+Z273+Z274</f>
        <v>0</v>
      </c>
      <c r="AC270" s="38">
        <f>AA270+AA271+AA272+AA273+AA274</f>
        <v>0</v>
      </c>
      <c r="AD270" s="39">
        <f>IF(AB270+AC270=10,1,0)</f>
        <v>0</v>
      </c>
      <c r="AE270" s="71">
        <f t="shared" si="21"/>
        <v>0</v>
      </c>
      <c r="AF270" s="130" t="s">
        <v>47</v>
      </c>
    </row>
    <row r="271" spans="2:32" x14ac:dyDescent="0.2">
      <c r="B271" s="96"/>
      <c r="C271" s="58">
        <v>89</v>
      </c>
      <c r="D271" s="62"/>
      <c r="E271" s="63"/>
      <c r="F271" t="str">
        <f t="shared" si="20"/>
        <v/>
      </c>
      <c r="M271" s="96"/>
      <c r="N271" s="98">
        <v>89</v>
      </c>
      <c r="O271" s="178" t="s">
        <v>45</v>
      </c>
      <c r="P271" s="179" t="s">
        <v>46</v>
      </c>
      <c r="Q271" s="101"/>
      <c r="X271" s="96"/>
      <c r="Y271" s="33">
        <v>89</v>
      </c>
      <c r="Z271" s="21">
        <f t="shared" si="19"/>
        <v>0</v>
      </c>
      <c r="AA271" s="21">
        <f t="shared" si="19"/>
        <v>0</v>
      </c>
      <c r="AE271" s="71">
        <f t="shared" si="21"/>
        <v>0</v>
      </c>
      <c r="AF271" s="71"/>
    </row>
    <row r="272" spans="2:32" x14ac:dyDescent="0.2">
      <c r="B272" s="96"/>
      <c r="C272" s="58">
        <v>89</v>
      </c>
      <c r="D272" s="62"/>
      <c r="E272" s="63"/>
      <c r="F272" t="str">
        <f t="shared" si="20"/>
        <v/>
      </c>
      <c r="M272" s="96"/>
      <c r="N272" s="98">
        <v>89</v>
      </c>
      <c r="O272" s="178" t="s">
        <v>45</v>
      </c>
      <c r="P272" s="179" t="s">
        <v>46</v>
      </c>
      <c r="Q272" s="101"/>
      <c r="X272" s="96"/>
      <c r="Y272" s="33">
        <v>89</v>
      </c>
      <c r="Z272" s="21">
        <f t="shared" si="19"/>
        <v>0</v>
      </c>
      <c r="AA272" s="21">
        <f t="shared" si="19"/>
        <v>0</v>
      </c>
      <c r="AE272" s="71">
        <f t="shared" si="21"/>
        <v>0</v>
      </c>
      <c r="AF272" s="71"/>
    </row>
    <row r="273" spans="2:32" x14ac:dyDescent="0.2">
      <c r="B273" s="96"/>
      <c r="C273" s="58">
        <v>89</v>
      </c>
      <c r="D273" s="62"/>
      <c r="E273" s="63"/>
      <c r="F273" t="str">
        <f t="shared" si="20"/>
        <v/>
      </c>
      <c r="M273" s="96"/>
      <c r="N273" s="98">
        <v>89</v>
      </c>
      <c r="O273" s="178" t="s">
        <v>45</v>
      </c>
      <c r="P273" s="179" t="s">
        <v>46</v>
      </c>
      <c r="Q273" s="101"/>
      <c r="X273" s="96"/>
      <c r="Y273" s="33">
        <v>89</v>
      </c>
      <c r="Z273" s="21">
        <f t="shared" si="19"/>
        <v>0</v>
      </c>
      <c r="AA273" s="21">
        <f t="shared" si="19"/>
        <v>0</v>
      </c>
      <c r="AE273" s="71">
        <f t="shared" si="21"/>
        <v>0</v>
      </c>
      <c r="AF273" s="71"/>
    </row>
    <row r="274" spans="2:32" ht="16" thickBot="1" x14ac:dyDescent="0.25">
      <c r="B274" s="96"/>
      <c r="C274" s="59">
        <v>89</v>
      </c>
      <c r="D274" s="68"/>
      <c r="E274" s="69"/>
      <c r="F274" t="str">
        <f t="shared" si="20"/>
        <v/>
      </c>
      <c r="M274" s="96"/>
      <c r="N274" s="99">
        <v>89</v>
      </c>
      <c r="O274" s="180" t="s">
        <v>45</v>
      </c>
      <c r="P274" s="181" t="s">
        <v>46</v>
      </c>
      <c r="Q274" s="102"/>
      <c r="X274" s="96"/>
      <c r="Y274" s="34">
        <v>89</v>
      </c>
      <c r="Z274" s="21">
        <f t="shared" si="19"/>
        <v>0</v>
      </c>
      <c r="AA274" s="21">
        <f t="shared" si="19"/>
        <v>0</v>
      </c>
      <c r="AE274" s="71">
        <f t="shared" si="21"/>
        <v>0</v>
      </c>
      <c r="AF274" s="71"/>
    </row>
    <row r="275" spans="2:32" x14ac:dyDescent="0.2">
      <c r="B275" s="96"/>
      <c r="C275" s="57">
        <v>90</v>
      </c>
      <c r="D275" s="66"/>
      <c r="E275" s="67"/>
      <c r="F275" t="str">
        <f t="shared" si="20"/>
        <v/>
      </c>
      <c r="M275" s="96"/>
      <c r="N275" s="97">
        <v>90</v>
      </c>
      <c r="O275" s="171" t="s">
        <v>46</v>
      </c>
      <c r="P275" s="177" t="s">
        <v>45</v>
      </c>
      <c r="Q275" s="100"/>
      <c r="X275" s="96"/>
      <c r="Y275" s="36">
        <v>90</v>
      </c>
      <c r="Z275" s="37">
        <f t="shared" si="19"/>
        <v>0</v>
      </c>
      <c r="AA275" s="37">
        <f t="shared" si="19"/>
        <v>0</v>
      </c>
      <c r="AB275" s="38">
        <f>Z275+Z276+Z277+Z278+Z279</f>
        <v>0</v>
      </c>
      <c r="AC275" s="38">
        <f>AA275+AA276+AA277+AA278+AA279</f>
        <v>0</v>
      </c>
      <c r="AD275" s="39">
        <f>IF(AB275+AC275=10,1,0)</f>
        <v>0</v>
      </c>
      <c r="AE275" s="71">
        <f t="shared" si="21"/>
        <v>0</v>
      </c>
      <c r="AF275" s="130" t="s">
        <v>47</v>
      </c>
    </row>
    <row r="276" spans="2:32" x14ac:dyDescent="0.2">
      <c r="B276" s="96"/>
      <c r="C276" s="58">
        <v>90</v>
      </c>
      <c r="D276" s="62"/>
      <c r="E276" s="63"/>
      <c r="F276" t="str">
        <f t="shared" si="20"/>
        <v/>
      </c>
      <c r="M276" s="96"/>
      <c r="N276" s="98">
        <v>90</v>
      </c>
      <c r="O276" s="178" t="s">
        <v>45</v>
      </c>
      <c r="P276" s="179" t="s">
        <v>46</v>
      </c>
      <c r="Q276" s="101"/>
      <c r="X276" s="96"/>
      <c r="Y276" s="33">
        <v>90</v>
      </c>
      <c r="Z276" s="21">
        <f t="shared" si="19"/>
        <v>0</v>
      </c>
      <c r="AA276" s="21">
        <f t="shared" si="19"/>
        <v>0</v>
      </c>
      <c r="AE276" s="71">
        <f t="shared" si="21"/>
        <v>0</v>
      </c>
      <c r="AF276" s="71"/>
    </row>
    <row r="277" spans="2:32" x14ac:dyDescent="0.2">
      <c r="B277" s="96"/>
      <c r="C277" s="58">
        <v>90</v>
      </c>
      <c r="D277" s="62"/>
      <c r="E277" s="63"/>
      <c r="F277" t="str">
        <f t="shared" si="20"/>
        <v/>
      </c>
      <c r="M277" s="96"/>
      <c r="N277" s="98">
        <v>90</v>
      </c>
      <c r="O277" s="178" t="s">
        <v>46</v>
      </c>
      <c r="P277" s="179" t="s">
        <v>45</v>
      </c>
      <c r="Q277" s="101"/>
      <c r="X277" s="96"/>
      <c r="Y277" s="33">
        <v>90</v>
      </c>
      <c r="Z277" s="21">
        <f t="shared" si="19"/>
        <v>0</v>
      </c>
      <c r="AA277" s="21">
        <f t="shared" si="19"/>
        <v>0</v>
      </c>
      <c r="AE277" s="71">
        <f t="shared" si="21"/>
        <v>0</v>
      </c>
      <c r="AF277" s="71"/>
    </row>
    <row r="278" spans="2:32" x14ac:dyDescent="0.2">
      <c r="B278" s="96"/>
      <c r="C278" s="58">
        <v>90</v>
      </c>
      <c r="D278" s="62"/>
      <c r="E278" s="63"/>
      <c r="F278" t="str">
        <f t="shared" si="20"/>
        <v/>
      </c>
      <c r="M278" s="96"/>
      <c r="N278" s="98">
        <v>90</v>
      </c>
      <c r="O278" s="178" t="s">
        <v>45</v>
      </c>
      <c r="P278" s="179" t="s">
        <v>46</v>
      </c>
      <c r="Q278" s="101"/>
      <c r="X278" s="96"/>
      <c r="Y278" s="33">
        <v>90</v>
      </c>
      <c r="Z278" s="21">
        <f t="shared" si="19"/>
        <v>0</v>
      </c>
      <c r="AA278" s="21">
        <f t="shared" si="19"/>
        <v>0</v>
      </c>
      <c r="AE278" s="71">
        <f t="shared" si="21"/>
        <v>0</v>
      </c>
      <c r="AF278" s="71"/>
    </row>
    <row r="279" spans="2:32" ht="16" thickBot="1" x14ac:dyDescent="0.25">
      <c r="B279" s="96"/>
      <c r="C279" s="59">
        <v>90</v>
      </c>
      <c r="D279" s="64"/>
      <c r="E279" s="65"/>
      <c r="F279" t="str">
        <f t="shared" si="20"/>
        <v/>
      </c>
      <c r="M279" s="96"/>
      <c r="N279" s="99">
        <v>90</v>
      </c>
      <c r="O279" s="180" t="s">
        <v>45</v>
      </c>
      <c r="P279" s="181" t="s">
        <v>46</v>
      </c>
      <c r="Q279" s="102"/>
      <c r="X279" s="96"/>
      <c r="Y279" s="34">
        <v>90</v>
      </c>
      <c r="Z279" s="21">
        <f t="shared" si="19"/>
        <v>0</v>
      </c>
      <c r="AA279" s="21">
        <f t="shared" si="19"/>
        <v>0</v>
      </c>
      <c r="AE279" s="71">
        <f t="shared" si="21"/>
        <v>0</v>
      </c>
      <c r="AF279" s="71"/>
    </row>
    <row r="280" spans="2:32" x14ac:dyDescent="0.2">
      <c r="B280" s="96"/>
      <c r="C280" s="57">
        <v>91</v>
      </c>
      <c r="D280" s="66"/>
      <c r="E280" s="67"/>
      <c r="F280" t="str">
        <f t="shared" si="20"/>
        <v/>
      </c>
      <c r="M280" s="96"/>
      <c r="N280" s="97">
        <v>91</v>
      </c>
      <c r="O280" s="171" t="s">
        <v>46</v>
      </c>
      <c r="P280" s="177" t="s">
        <v>45</v>
      </c>
      <c r="Q280" s="100"/>
      <c r="X280" s="96"/>
      <c r="Y280" s="36">
        <v>91</v>
      </c>
      <c r="Z280" s="37">
        <f t="shared" ref="Z280:AA284" si="22">IF(OR($D280=LOWER($O280),$D280=UPPER($O280)),1,0)</f>
        <v>0</v>
      </c>
      <c r="AA280" s="37">
        <f t="shared" si="22"/>
        <v>0</v>
      </c>
      <c r="AB280" s="38">
        <f>Z280+Z281+Z282+Z283+Z284</f>
        <v>0</v>
      </c>
      <c r="AC280" s="38">
        <f>AA280+AA281+AA282+AA283+AA284</f>
        <v>0</v>
      </c>
      <c r="AD280" s="39">
        <f>IF(AB280+AC280=10,1,0)</f>
        <v>0</v>
      </c>
      <c r="AE280" s="71">
        <f t="shared" si="21"/>
        <v>0</v>
      </c>
      <c r="AF280" s="130" t="s">
        <v>47</v>
      </c>
    </row>
    <row r="281" spans="2:32" x14ac:dyDescent="0.2">
      <c r="B281" s="96"/>
      <c r="C281" s="58">
        <v>91</v>
      </c>
      <c r="D281" s="62"/>
      <c r="E281" s="63"/>
      <c r="F281" t="str">
        <f t="shared" ref="F281:F284" si="23">IF($H$365="X",IF(_xlfn.TEXTJOIN(,FALSE,$D281:$E281)&lt;&gt;"",IF($AE281=2,"Richtig","Falsch"),"Antwort fehlt"),"")</f>
        <v/>
      </c>
      <c r="M281" s="96"/>
      <c r="N281" s="98">
        <v>91</v>
      </c>
      <c r="O281" s="178" t="s">
        <v>45</v>
      </c>
      <c r="P281" s="179" t="s">
        <v>46</v>
      </c>
      <c r="Q281" s="101"/>
      <c r="X281" s="96"/>
      <c r="Y281" s="33">
        <v>91</v>
      </c>
      <c r="Z281" s="21">
        <f t="shared" si="22"/>
        <v>0</v>
      </c>
      <c r="AA281" s="21">
        <f t="shared" si="22"/>
        <v>0</v>
      </c>
      <c r="AE281" s="71">
        <f t="shared" ref="AE281:AE284" si="24">SUM($Z281:$AA281)</f>
        <v>0</v>
      </c>
    </row>
    <row r="282" spans="2:32" x14ac:dyDescent="0.2">
      <c r="B282" s="96"/>
      <c r="C282" s="58">
        <v>91</v>
      </c>
      <c r="D282" s="62"/>
      <c r="E282" s="63"/>
      <c r="F282" t="str">
        <f t="shared" si="23"/>
        <v/>
      </c>
      <c r="M282" s="96"/>
      <c r="N282" s="98">
        <v>91</v>
      </c>
      <c r="O282" s="178" t="s">
        <v>46</v>
      </c>
      <c r="P282" s="179" t="s">
        <v>45</v>
      </c>
      <c r="Q282" s="101"/>
      <c r="X282" s="96"/>
      <c r="Y282" s="33">
        <v>91</v>
      </c>
      <c r="Z282" s="21">
        <f t="shared" si="22"/>
        <v>0</v>
      </c>
      <c r="AA282" s="21">
        <f t="shared" si="22"/>
        <v>0</v>
      </c>
      <c r="AE282" s="71">
        <f t="shared" si="24"/>
        <v>0</v>
      </c>
    </row>
    <row r="283" spans="2:32" x14ac:dyDescent="0.2">
      <c r="B283" s="96"/>
      <c r="C283" s="58">
        <v>91</v>
      </c>
      <c r="D283" s="62"/>
      <c r="E283" s="63"/>
      <c r="F283" t="str">
        <f t="shared" si="23"/>
        <v/>
      </c>
      <c r="M283" s="96"/>
      <c r="N283" s="98">
        <v>91</v>
      </c>
      <c r="O283" s="178" t="s">
        <v>45</v>
      </c>
      <c r="P283" s="179" t="s">
        <v>46</v>
      </c>
      <c r="Q283" s="101"/>
      <c r="X283" s="96"/>
      <c r="Y283" s="33">
        <v>91</v>
      </c>
      <c r="Z283" s="21">
        <f t="shared" si="22"/>
        <v>0</v>
      </c>
      <c r="AA283" s="21">
        <f t="shared" si="22"/>
        <v>0</v>
      </c>
      <c r="AE283" s="71">
        <f t="shared" si="24"/>
        <v>0</v>
      </c>
    </row>
    <row r="284" spans="2:32" ht="16" thickBot="1" x14ac:dyDescent="0.25">
      <c r="B284" s="146" t="s">
        <v>30</v>
      </c>
      <c r="C284" s="59">
        <v>91</v>
      </c>
      <c r="D284" s="68"/>
      <c r="E284" s="69"/>
      <c r="F284" t="str">
        <f t="shared" si="23"/>
        <v/>
      </c>
      <c r="M284" s="146" t="s">
        <v>30</v>
      </c>
      <c r="N284" s="99">
        <v>91</v>
      </c>
      <c r="O284" s="180" t="s">
        <v>45</v>
      </c>
      <c r="P284" s="181" t="s">
        <v>46</v>
      </c>
      <c r="Q284" s="102"/>
      <c r="X284" s="146" t="s">
        <v>30</v>
      </c>
      <c r="Y284" s="34">
        <v>91</v>
      </c>
      <c r="Z284" s="21">
        <f t="shared" si="22"/>
        <v>0</v>
      </c>
      <c r="AA284" s="21">
        <f t="shared" si="22"/>
        <v>0</v>
      </c>
      <c r="AE284" s="71">
        <f t="shared" si="24"/>
        <v>0</v>
      </c>
    </row>
    <row r="285" spans="2:32" ht="16" thickBot="1" x14ac:dyDescent="0.25">
      <c r="C285"/>
      <c r="D285"/>
      <c r="N285"/>
      <c r="O285"/>
      <c r="Y285"/>
      <c r="Z285"/>
    </row>
    <row r="286" spans="2:32" ht="49" thickBot="1" x14ac:dyDescent="0.25">
      <c r="B286" s="96"/>
      <c r="C286" s="7" t="s">
        <v>48</v>
      </c>
      <c r="D286" s="8" t="s">
        <v>11</v>
      </c>
      <c r="E286" s="8" t="s">
        <v>49</v>
      </c>
      <c r="F286" s="8" t="s">
        <v>50</v>
      </c>
      <c r="G286" s="8" t="s">
        <v>51</v>
      </c>
      <c r="H286" s="8" t="s">
        <v>52</v>
      </c>
      <c r="M286" s="96"/>
      <c r="N286" s="7" t="s">
        <v>48</v>
      </c>
      <c r="O286" s="106" t="s">
        <v>11</v>
      </c>
      <c r="P286" s="107" t="s">
        <v>49</v>
      </c>
      <c r="Q286" s="107" t="s">
        <v>50</v>
      </c>
      <c r="R286" s="107" t="s">
        <v>51</v>
      </c>
      <c r="S286" s="113" t="s">
        <v>52</v>
      </c>
      <c r="X286" s="96"/>
      <c r="Y286" s="7" t="s">
        <v>48</v>
      </c>
      <c r="Z286" s="8" t="s">
        <v>11</v>
      </c>
      <c r="AA286" s="8" t="s">
        <v>49</v>
      </c>
      <c r="AB286" s="8" t="s">
        <v>50</v>
      </c>
      <c r="AC286" s="8" t="s">
        <v>51</v>
      </c>
      <c r="AD286" s="8" t="s">
        <v>52</v>
      </c>
      <c r="AE286" s="7" t="s">
        <v>6</v>
      </c>
      <c r="AF286" s="7" t="s">
        <v>7</v>
      </c>
    </row>
    <row r="287" spans="2:32" ht="16" thickBot="1" x14ac:dyDescent="0.25">
      <c r="B287" s="96"/>
      <c r="C287" s="16"/>
      <c r="D287" s="115">
        <v>1</v>
      </c>
      <c r="E287" s="117">
        <v>2</v>
      </c>
      <c r="F287" s="117">
        <v>3</v>
      </c>
      <c r="G287" s="117">
        <v>4</v>
      </c>
      <c r="H287" s="118">
        <v>5</v>
      </c>
      <c r="M287" s="96"/>
      <c r="N287" s="16"/>
      <c r="O287" s="105">
        <v>1</v>
      </c>
      <c r="P287" s="24">
        <v>2</v>
      </c>
      <c r="Q287" s="24">
        <v>3</v>
      </c>
      <c r="R287" s="24">
        <v>4</v>
      </c>
      <c r="S287" s="25">
        <v>5</v>
      </c>
      <c r="X287" s="96"/>
      <c r="Y287" s="16"/>
      <c r="Z287" s="29">
        <v>1</v>
      </c>
      <c r="AA287" s="26">
        <v>2</v>
      </c>
      <c r="AB287" s="26">
        <v>3</v>
      </c>
      <c r="AC287" s="26">
        <v>4</v>
      </c>
      <c r="AD287" s="27">
        <v>5</v>
      </c>
      <c r="AE287" s="76" t="str">
        <f>IF($H$365="X",SUM(AN294:AN359),"")</f>
        <v/>
      </c>
      <c r="AF287" s="35">
        <v>14</v>
      </c>
    </row>
    <row r="288" spans="2:32" ht="49" thickBot="1" x14ac:dyDescent="0.25">
      <c r="B288" s="96"/>
      <c r="C288" s="11" t="s">
        <v>53</v>
      </c>
      <c r="D288" s="116" t="s">
        <v>42</v>
      </c>
      <c r="E288" s="119"/>
      <c r="F288" s="120"/>
      <c r="G288" s="120"/>
      <c r="H288" s="121"/>
      <c r="M288" s="96"/>
      <c r="N288" s="16" t="s">
        <v>53</v>
      </c>
      <c r="O288" s="26" t="s">
        <v>42</v>
      </c>
      <c r="P288" s="26"/>
      <c r="Q288" s="26"/>
      <c r="R288" s="26"/>
      <c r="S288" s="27"/>
      <c r="X288" s="96"/>
      <c r="Y288" s="16" t="s">
        <v>53</v>
      </c>
      <c r="Z288" s="26" t="s">
        <v>42</v>
      </c>
      <c r="AA288" s="26"/>
      <c r="AB288" s="26"/>
      <c r="AC288" s="26"/>
      <c r="AD288" s="27"/>
    </row>
    <row r="289" spans="2:43" ht="49" thickBot="1" x14ac:dyDescent="0.25">
      <c r="B289" s="96"/>
      <c r="C289" s="11" t="s">
        <v>54</v>
      </c>
      <c r="D289" s="122"/>
      <c r="E289" s="116" t="s">
        <v>42</v>
      </c>
      <c r="F289" s="117"/>
      <c r="G289" s="26"/>
      <c r="H289" s="123"/>
      <c r="M289" s="96"/>
      <c r="N289" s="16" t="s">
        <v>54</v>
      </c>
      <c r="O289" s="26"/>
      <c r="P289" s="26" t="s">
        <v>42</v>
      </c>
      <c r="Q289" s="26"/>
      <c r="R289" s="26"/>
      <c r="S289" s="27"/>
      <c r="X289" s="96"/>
      <c r="Y289" s="16" t="s">
        <v>54</v>
      </c>
      <c r="Z289" s="26"/>
      <c r="AA289" s="26" t="s">
        <v>42</v>
      </c>
      <c r="AB289" s="26"/>
      <c r="AC289" s="26"/>
      <c r="AD289" s="27"/>
    </row>
    <row r="290" spans="2:43" ht="49" thickBot="1" x14ac:dyDescent="0.25">
      <c r="B290" s="96"/>
      <c r="C290" s="103" t="s">
        <v>55</v>
      </c>
      <c r="D290" s="124"/>
      <c r="E290" s="22"/>
      <c r="F290" s="116" t="s">
        <v>42</v>
      </c>
      <c r="G290" s="22"/>
      <c r="H290" s="125"/>
      <c r="M290" s="96"/>
      <c r="N290" s="28" t="s">
        <v>55</v>
      </c>
      <c r="O290" s="22"/>
      <c r="P290" s="22"/>
      <c r="Q290" s="22" t="s">
        <v>42</v>
      </c>
      <c r="R290" s="22"/>
      <c r="S290" s="23"/>
      <c r="X290" s="96"/>
      <c r="Y290" s="28" t="s">
        <v>55</v>
      </c>
      <c r="Z290" s="22"/>
      <c r="AA290" s="22"/>
      <c r="AB290" s="22" t="s">
        <v>42</v>
      </c>
      <c r="AC290" s="22"/>
      <c r="AD290" s="23"/>
    </row>
    <row r="291" spans="2:43" ht="49" thickBot="1" x14ac:dyDescent="0.25">
      <c r="B291" s="96"/>
      <c r="C291" s="11" t="s">
        <v>56</v>
      </c>
      <c r="D291" s="126"/>
      <c r="E291" s="26"/>
      <c r="F291" s="24"/>
      <c r="G291" s="116" t="s">
        <v>42</v>
      </c>
      <c r="H291" s="127"/>
      <c r="M291" s="96"/>
      <c r="N291" s="16" t="s">
        <v>56</v>
      </c>
      <c r="O291" s="26"/>
      <c r="P291" s="26"/>
      <c r="Q291" s="26"/>
      <c r="R291" s="26" t="s">
        <v>42</v>
      </c>
      <c r="S291" s="27"/>
      <c r="X291" s="96"/>
      <c r="Y291" s="16" t="s">
        <v>56</v>
      </c>
      <c r="Z291" s="26"/>
      <c r="AA291" s="26"/>
      <c r="AB291" s="26"/>
      <c r="AC291" s="26" t="s">
        <v>42</v>
      </c>
      <c r="AD291" s="27"/>
    </row>
    <row r="292" spans="2:43" ht="49" thickBot="1" x14ac:dyDescent="0.25">
      <c r="B292" s="96"/>
      <c r="C292" s="15" t="s">
        <v>57</v>
      </c>
      <c r="D292" s="128"/>
      <c r="E292" s="129"/>
      <c r="F292" s="129"/>
      <c r="G292" s="129"/>
      <c r="H292" s="116" t="s">
        <v>42</v>
      </c>
      <c r="M292" s="96"/>
      <c r="N292" s="17" t="s">
        <v>57</v>
      </c>
      <c r="O292" s="24"/>
      <c r="P292" s="24"/>
      <c r="Q292" s="24"/>
      <c r="R292" s="24"/>
      <c r="S292" s="24" t="s">
        <v>42</v>
      </c>
      <c r="T292" s="200" t="s">
        <v>5</v>
      </c>
      <c r="X292" s="96"/>
      <c r="Y292" s="17" t="s">
        <v>57</v>
      </c>
      <c r="Z292" s="24"/>
      <c r="AA292" s="24"/>
      <c r="AB292" s="24"/>
      <c r="AC292" s="24"/>
      <c r="AD292" s="25" t="s">
        <v>42</v>
      </c>
    </row>
    <row r="293" spans="2:43" ht="16" thickBot="1" x14ac:dyDescent="0.25">
      <c r="B293" s="96"/>
      <c r="C293" s="2"/>
      <c r="D293" s="1">
        <v>1</v>
      </c>
      <c r="E293" s="1">
        <v>2</v>
      </c>
      <c r="F293" s="1">
        <v>3</v>
      </c>
      <c r="G293" s="1">
        <v>4</v>
      </c>
      <c r="H293" s="1">
        <v>5</v>
      </c>
      <c r="M293" s="96"/>
      <c r="N293" s="2"/>
      <c r="O293" s="1">
        <v>1</v>
      </c>
      <c r="P293" s="1">
        <v>2</v>
      </c>
      <c r="Q293" s="1">
        <v>3</v>
      </c>
      <c r="R293" s="1">
        <v>4</v>
      </c>
      <c r="S293" s="1">
        <v>5</v>
      </c>
      <c r="T293" s="201"/>
      <c r="X293" s="96"/>
      <c r="Y293" s="2"/>
      <c r="Z293" s="1">
        <v>1</v>
      </c>
      <c r="AA293" s="1">
        <v>2</v>
      </c>
      <c r="AB293" s="1">
        <v>3</v>
      </c>
      <c r="AC293" s="1">
        <v>4</v>
      </c>
      <c r="AD293" s="1">
        <v>5</v>
      </c>
    </row>
    <row r="294" spans="2:43" ht="16" x14ac:dyDescent="0.2">
      <c r="B294" s="96"/>
      <c r="C294" s="57" t="s">
        <v>58</v>
      </c>
      <c r="D294" s="77"/>
      <c r="E294" s="78"/>
      <c r="F294" s="78"/>
      <c r="G294" s="78"/>
      <c r="H294" s="79"/>
      <c r="I294" t="str">
        <f>IF($H$365="X",IF(_xlfn.TEXTJOIN(,FALSE,$D294:$H294)&lt;&gt;"",IF(AM294=5,"Richtig","Falsch"),"Antwort fehlt"),"")</f>
        <v/>
      </c>
      <c r="M294" s="96"/>
      <c r="N294" s="97" t="s">
        <v>58</v>
      </c>
      <c r="O294" s="171" t="s">
        <v>46</v>
      </c>
      <c r="P294" s="177" t="s">
        <v>45</v>
      </c>
      <c r="Q294" s="177" t="s">
        <v>45</v>
      </c>
      <c r="R294" s="177" t="s">
        <v>45</v>
      </c>
      <c r="S294" s="177" t="s">
        <v>45</v>
      </c>
      <c r="T294" s="100"/>
      <c r="X294" s="96"/>
      <c r="Y294" s="36" t="s">
        <v>58</v>
      </c>
      <c r="Z294" s="37" t="str">
        <f t="shared" ref="Z294:AD309" si="25">IF(D294=O294,"1","0")</f>
        <v>0</v>
      </c>
      <c r="AA294" s="37" t="str">
        <f t="shared" si="25"/>
        <v>0</v>
      </c>
      <c r="AB294" s="37" t="str">
        <f t="shared" si="25"/>
        <v>0</v>
      </c>
      <c r="AC294" s="37" t="str">
        <f t="shared" si="25"/>
        <v>0</v>
      </c>
      <c r="AD294" s="37" t="str">
        <f t="shared" si="25"/>
        <v>0</v>
      </c>
      <c r="AE294" s="38">
        <f>Z294+Z295+Z296+Z297+Z298</f>
        <v>0</v>
      </c>
      <c r="AF294" s="38">
        <f>AA294+AA295+AA296+AA297+AA298</f>
        <v>0</v>
      </c>
      <c r="AG294" s="38">
        <f>AB294+AB295+AB296+AB297+AB298</f>
        <v>0</v>
      </c>
      <c r="AH294" s="38">
        <f>AC294+AC295+AC296+AC297+AC298</f>
        <v>0</v>
      </c>
      <c r="AI294" s="38">
        <f>AD294+AD295+AD296+AD297+AD298</f>
        <v>0</v>
      </c>
      <c r="AJ294" s="38">
        <f>SUM(AE294:AI294)</f>
        <v>0</v>
      </c>
      <c r="AK294" s="70">
        <f>VALUE(_xlfn.XMATCH($AJ294,$AP$294:$AP$319,0,1))</f>
        <v>1</v>
      </c>
      <c r="AL294" s="70" cm="1">
        <f t="array" ref="AL294">INDEX($AQ$294:$AQ$319,$AK294)</f>
        <v>0</v>
      </c>
      <c r="AM294" s="70">
        <f>Z294+AA294+AB294+AC294+AD294</f>
        <v>0</v>
      </c>
      <c r="AN294" s="70">
        <f>VLOOKUP($AJ294,$AP$294:$AQ$319,2,FALSE)</f>
        <v>0</v>
      </c>
      <c r="AP294">
        <v>0</v>
      </c>
      <c r="AQ294">
        <v>0</v>
      </c>
    </row>
    <row r="295" spans="2:43" ht="16" x14ac:dyDescent="0.2">
      <c r="B295" s="96"/>
      <c r="C295" s="58" t="s">
        <v>59</v>
      </c>
      <c r="D295" s="80"/>
      <c r="E295" s="1"/>
      <c r="F295" s="1"/>
      <c r="G295" s="1"/>
      <c r="H295" s="81"/>
      <c r="I295" t="str">
        <f t="shared" ref="I295:I358" si="26">IF($H$365="X",IF(_xlfn.TEXTJOIN(,FALSE,$D295:$H295)&lt;&gt;"",IF(AM295=5,"Richtig","Falsch"),"Antwort fehlt"),"")</f>
        <v/>
      </c>
      <c r="M295" s="96"/>
      <c r="N295" s="98" t="s">
        <v>59</v>
      </c>
      <c r="O295" s="178" t="s">
        <v>45</v>
      </c>
      <c r="P295" s="179" t="s">
        <v>45</v>
      </c>
      <c r="Q295" s="179" t="s">
        <v>45</v>
      </c>
      <c r="R295" s="179" t="s">
        <v>46</v>
      </c>
      <c r="S295" s="179" t="s">
        <v>45</v>
      </c>
      <c r="T295" s="101"/>
      <c r="X295" s="96"/>
      <c r="Y295" s="33" t="s">
        <v>59</v>
      </c>
      <c r="Z295" s="21" t="str">
        <f t="shared" si="25"/>
        <v>0</v>
      </c>
      <c r="AA295" s="21" t="str">
        <f t="shared" si="25"/>
        <v>0</v>
      </c>
      <c r="AB295" s="21" t="str">
        <f t="shared" si="25"/>
        <v>0</v>
      </c>
      <c r="AC295" s="21" t="str">
        <f t="shared" si="25"/>
        <v>0</v>
      </c>
      <c r="AD295" s="21" t="str">
        <f t="shared" si="25"/>
        <v>0</v>
      </c>
      <c r="AK295" s="70"/>
      <c r="AL295" s="70"/>
      <c r="AM295" s="70">
        <f t="shared" ref="AM295:AM343" si="27">Z295+AA295+AB295+AC295+AD295</f>
        <v>0</v>
      </c>
      <c r="AN295" s="70"/>
      <c r="AP295">
        <v>1</v>
      </c>
      <c r="AQ295">
        <v>0</v>
      </c>
    </row>
    <row r="296" spans="2:43" ht="16" x14ac:dyDescent="0.2">
      <c r="B296" s="96"/>
      <c r="C296" s="58" t="s">
        <v>60</v>
      </c>
      <c r="D296" s="80"/>
      <c r="E296" s="1"/>
      <c r="F296" s="1"/>
      <c r="G296" s="1"/>
      <c r="H296" s="81"/>
      <c r="I296" t="str">
        <f t="shared" si="26"/>
        <v/>
      </c>
      <c r="M296" s="96"/>
      <c r="N296" s="98" t="s">
        <v>60</v>
      </c>
      <c r="O296" s="178" t="s">
        <v>46</v>
      </c>
      <c r="P296" s="179" t="s">
        <v>45</v>
      </c>
      <c r="Q296" s="179" t="s">
        <v>46</v>
      </c>
      <c r="R296" s="179" t="s">
        <v>45</v>
      </c>
      <c r="S296" s="179" t="s">
        <v>45</v>
      </c>
      <c r="T296" s="101"/>
      <c r="X296" s="96"/>
      <c r="Y296" s="33" t="s">
        <v>60</v>
      </c>
      <c r="Z296" s="21" t="str">
        <f t="shared" si="25"/>
        <v>0</v>
      </c>
      <c r="AA296" s="21" t="str">
        <f t="shared" si="25"/>
        <v>0</v>
      </c>
      <c r="AB296" s="21" t="str">
        <f t="shared" si="25"/>
        <v>0</v>
      </c>
      <c r="AC296" s="21" t="str">
        <f t="shared" si="25"/>
        <v>0</v>
      </c>
      <c r="AD296" s="21" t="str">
        <f t="shared" si="25"/>
        <v>0</v>
      </c>
      <c r="AK296" s="70"/>
      <c r="AL296" s="70"/>
      <c r="AM296" s="70">
        <f t="shared" si="27"/>
        <v>0</v>
      </c>
      <c r="AN296" s="70"/>
      <c r="AP296">
        <v>2</v>
      </c>
      <c r="AQ296">
        <v>0</v>
      </c>
    </row>
    <row r="297" spans="2:43" ht="16" x14ac:dyDescent="0.2">
      <c r="B297" s="96"/>
      <c r="C297" s="58" t="s">
        <v>61</v>
      </c>
      <c r="D297" s="80"/>
      <c r="E297" s="1"/>
      <c r="F297" s="1"/>
      <c r="G297" s="1"/>
      <c r="H297" s="81"/>
      <c r="I297" t="str">
        <f t="shared" si="26"/>
        <v/>
      </c>
      <c r="M297" s="96"/>
      <c r="N297" s="98" t="s">
        <v>61</v>
      </c>
      <c r="O297" s="178" t="s">
        <v>45</v>
      </c>
      <c r="P297" s="179" t="s">
        <v>45</v>
      </c>
      <c r="Q297" s="179" t="s">
        <v>45</v>
      </c>
      <c r="R297" s="179" t="s">
        <v>45</v>
      </c>
      <c r="S297" s="179" t="s">
        <v>46</v>
      </c>
      <c r="T297" s="101"/>
      <c r="X297" s="96"/>
      <c r="Y297" s="33" t="s">
        <v>61</v>
      </c>
      <c r="Z297" s="21" t="str">
        <f t="shared" si="25"/>
        <v>0</v>
      </c>
      <c r="AA297" s="21" t="str">
        <f t="shared" si="25"/>
        <v>0</v>
      </c>
      <c r="AB297" s="21" t="str">
        <f t="shared" si="25"/>
        <v>0</v>
      </c>
      <c r="AC297" s="21" t="str">
        <f t="shared" si="25"/>
        <v>0</v>
      </c>
      <c r="AD297" s="21" t="str">
        <f t="shared" si="25"/>
        <v>0</v>
      </c>
      <c r="AK297" s="70"/>
      <c r="AL297" s="70"/>
      <c r="AM297" s="70">
        <f t="shared" si="27"/>
        <v>0</v>
      </c>
      <c r="AN297" s="70"/>
      <c r="AP297">
        <v>3</v>
      </c>
      <c r="AQ297">
        <v>0</v>
      </c>
    </row>
    <row r="298" spans="2:43" ht="17" thickBot="1" x14ac:dyDescent="0.25">
      <c r="B298" s="96"/>
      <c r="C298" s="59" t="s">
        <v>62</v>
      </c>
      <c r="D298" s="82"/>
      <c r="E298" s="10"/>
      <c r="F298" s="10"/>
      <c r="G298" s="10"/>
      <c r="H298" s="83"/>
      <c r="I298" t="str">
        <f t="shared" si="26"/>
        <v/>
      </c>
      <c r="M298" s="96"/>
      <c r="N298" s="99" t="s">
        <v>62</v>
      </c>
      <c r="O298" s="180" t="s">
        <v>45</v>
      </c>
      <c r="P298" s="181" t="s">
        <v>46</v>
      </c>
      <c r="Q298" s="181" t="s">
        <v>45</v>
      </c>
      <c r="R298" s="181" t="s">
        <v>45</v>
      </c>
      <c r="S298" s="181" t="s">
        <v>45</v>
      </c>
      <c r="T298" s="102"/>
      <c r="X298" s="96"/>
      <c r="Y298" s="34" t="s">
        <v>62</v>
      </c>
      <c r="Z298" s="21" t="str">
        <f t="shared" si="25"/>
        <v>0</v>
      </c>
      <c r="AA298" s="21" t="str">
        <f t="shared" si="25"/>
        <v>0</v>
      </c>
      <c r="AB298" s="21" t="str">
        <f t="shared" si="25"/>
        <v>0</v>
      </c>
      <c r="AC298" s="21" t="str">
        <f t="shared" si="25"/>
        <v>0</v>
      </c>
      <c r="AD298" s="21" t="str">
        <f t="shared" si="25"/>
        <v>0</v>
      </c>
      <c r="AK298" s="70"/>
      <c r="AL298" s="70"/>
      <c r="AM298" s="70">
        <f t="shared" si="27"/>
        <v>0</v>
      </c>
      <c r="AN298" s="70"/>
      <c r="AP298">
        <v>4</v>
      </c>
      <c r="AQ298">
        <v>0</v>
      </c>
    </row>
    <row r="299" spans="2:43" ht="16" x14ac:dyDescent="0.2">
      <c r="B299" s="96"/>
      <c r="C299" s="57" t="s">
        <v>63</v>
      </c>
      <c r="D299" s="84"/>
      <c r="E299" s="9"/>
      <c r="F299" s="9"/>
      <c r="G299" s="9"/>
      <c r="H299" s="85"/>
      <c r="I299" t="str">
        <f t="shared" si="26"/>
        <v/>
      </c>
      <c r="M299" s="96"/>
      <c r="N299" s="97" t="s">
        <v>63</v>
      </c>
      <c r="O299" s="171" t="s">
        <v>45</v>
      </c>
      <c r="P299" s="177" t="s">
        <v>45</v>
      </c>
      <c r="Q299" s="177" t="s">
        <v>45</v>
      </c>
      <c r="R299" s="177" t="s">
        <v>45</v>
      </c>
      <c r="S299" s="177" t="s">
        <v>46</v>
      </c>
      <c r="T299" s="100"/>
      <c r="X299" s="96"/>
      <c r="Y299" s="36" t="s">
        <v>63</v>
      </c>
      <c r="Z299" s="37" t="str">
        <f t="shared" si="25"/>
        <v>0</v>
      </c>
      <c r="AA299" s="37" t="str">
        <f t="shared" si="25"/>
        <v>0</v>
      </c>
      <c r="AB299" s="37" t="str">
        <f t="shared" si="25"/>
        <v>0</v>
      </c>
      <c r="AC299" s="37" t="str">
        <f t="shared" si="25"/>
        <v>0</v>
      </c>
      <c r="AD299" s="37" t="str">
        <f t="shared" si="25"/>
        <v>0</v>
      </c>
      <c r="AE299" s="38">
        <f>Z299+Z300+Z301+Z302+Z303</f>
        <v>0</v>
      </c>
      <c r="AF299" s="38">
        <f>AA299+AA300+AA301+AA302+AA303</f>
        <v>0</v>
      </c>
      <c r="AG299" s="38">
        <f>AB299+AB300+AB301+AB302+AB303</f>
        <v>0</v>
      </c>
      <c r="AH299" s="38">
        <f>AC299+AC300+AC301+AC302+AC303</f>
        <v>0</v>
      </c>
      <c r="AI299" s="38">
        <f>AD299+AD300+AD301+AD302+AD303</f>
        <v>0</v>
      </c>
      <c r="AJ299" s="38">
        <f>SUM(AE299:AI299)</f>
        <v>0</v>
      </c>
      <c r="AK299" s="70">
        <f>VALUE(_xlfn.XMATCH($AJ299,$AP$294:$AP$319,0,1))</f>
        <v>1</v>
      </c>
      <c r="AL299" s="70" cm="1">
        <f t="array" ref="AL299">INDEX($AQ$294:$AQ$319,$AK299)</f>
        <v>0</v>
      </c>
      <c r="AM299" s="70">
        <f>Z299+AA299+AB299+AC299+AD299</f>
        <v>0</v>
      </c>
      <c r="AN299" s="70">
        <f>VLOOKUP($AJ299,$AP$294:$AQ$319,2,FALSE)</f>
        <v>0</v>
      </c>
      <c r="AP299">
        <v>5</v>
      </c>
      <c r="AQ299">
        <v>0</v>
      </c>
    </row>
    <row r="300" spans="2:43" ht="16" x14ac:dyDescent="0.2">
      <c r="B300" s="96"/>
      <c r="C300" s="58" t="s">
        <v>64</v>
      </c>
      <c r="D300" s="80"/>
      <c r="E300" s="1"/>
      <c r="F300" s="1"/>
      <c r="G300" s="1"/>
      <c r="H300" s="81"/>
      <c r="I300" t="str">
        <f t="shared" si="26"/>
        <v/>
      </c>
      <c r="M300" s="96"/>
      <c r="N300" s="98" t="s">
        <v>64</v>
      </c>
      <c r="O300" s="178" t="s">
        <v>46</v>
      </c>
      <c r="P300" s="179" t="s">
        <v>45</v>
      </c>
      <c r="Q300" s="179" t="s">
        <v>45</v>
      </c>
      <c r="R300" s="179" t="s">
        <v>45</v>
      </c>
      <c r="S300" s="179" t="s">
        <v>45</v>
      </c>
      <c r="T300" s="101"/>
      <c r="X300" s="96"/>
      <c r="Y300" s="33" t="s">
        <v>64</v>
      </c>
      <c r="Z300" s="21" t="str">
        <f t="shared" si="25"/>
        <v>0</v>
      </c>
      <c r="AA300" s="21" t="str">
        <f t="shared" si="25"/>
        <v>0</v>
      </c>
      <c r="AB300" s="21" t="str">
        <f t="shared" si="25"/>
        <v>0</v>
      </c>
      <c r="AC300" s="21" t="str">
        <f t="shared" si="25"/>
        <v>0</v>
      </c>
      <c r="AD300" s="21" t="str">
        <f t="shared" si="25"/>
        <v>0</v>
      </c>
      <c r="AK300" s="70"/>
      <c r="AL300" s="70"/>
      <c r="AM300" s="70">
        <f t="shared" ref="AM300:AM348" si="28">Z300+AA300+AB300+AC300+AD300</f>
        <v>0</v>
      </c>
      <c r="AN300" s="70"/>
      <c r="AP300">
        <v>6</v>
      </c>
      <c r="AQ300">
        <v>0</v>
      </c>
    </row>
    <row r="301" spans="2:43" ht="16" x14ac:dyDescent="0.2">
      <c r="B301" s="96"/>
      <c r="C301" s="58" t="s">
        <v>65</v>
      </c>
      <c r="D301" s="80"/>
      <c r="E301" s="1"/>
      <c r="F301" s="1"/>
      <c r="G301" s="1"/>
      <c r="H301" s="81"/>
      <c r="I301" t="str">
        <f t="shared" si="26"/>
        <v/>
      </c>
      <c r="M301" s="96"/>
      <c r="N301" s="98" t="s">
        <v>65</v>
      </c>
      <c r="O301" s="178" t="s">
        <v>45</v>
      </c>
      <c r="P301" s="179" t="s">
        <v>45</v>
      </c>
      <c r="Q301" s="179" t="s">
        <v>45</v>
      </c>
      <c r="R301" s="179" t="s">
        <v>46</v>
      </c>
      <c r="S301" s="179" t="s">
        <v>45</v>
      </c>
      <c r="T301" s="101"/>
      <c r="X301" s="96"/>
      <c r="Y301" s="33" t="s">
        <v>65</v>
      </c>
      <c r="Z301" s="21" t="str">
        <f t="shared" si="25"/>
        <v>0</v>
      </c>
      <c r="AA301" s="21" t="str">
        <f t="shared" si="25"/>
        <v>0</v>
      </c>
      <c r="AB301" s="21" t="str">
        <f t="shared" si="25"/>
        <v>0</v>
      </c>
      <c r="AC301" s="21" t="str">
        <f t="shared" si="25"/>
        <v>0</v>
      </c>
      <c r="AD301" s="21" t="str">
        <f t="shared" si="25"/>
        <v>0</v>
      </c>
      <c r="AK301" s="70"/>
      <c r="AL301" s="70"/>
      <c r="AM301" s="70">
        <f t="shared" si="28"/>
        <v>0</v>
      </c>
      <c r="AN301" s="70"/>
      <c r="AP301">
        <v>7</v>
      </c>
      <c r="AQ301">
        <v>0</v>
      </c>
    </row>
    <row r="302" spans="2:43" ht="16" x14ac:dyDescent="0.2">
      <c r="B302" s="96"/>
      <c r="C302" s="58" t="s">
        <v>66</v>
      </c>
      <c r="D302" s="80"/>
      <c r="E302" s="1"/>
      <c r="F302" s="1"/>
      <c r="G302" s="1"/>
      <c r="H302" s="81"/>
      <c r="I302" t="str">
        <f t="shared" si="26"/>
        <v/>
      </c>
      <c r="M302" s="96"/>
      <c r="N302" s="98" t="s">
        <v>66</v>
      </c>
      <c r="O302" s="178" t="s">
        <v>45</v>
      </c>
      <c r="P302" s="179" t="s">
        <v>46</v>
      </c>
      <c r="Q302" s="179" t="s">
        <v>45</v>
      </c>
      <c r="R302" s="179" t="s">
        <v>45</v>
      </c>
      <c r="S302" s="179" t="s">
        <v>45</v>
      </c>
      <c r="T302" s="101"/>
      <c r="X302" s="96"/>
      <c r="Y302" s="33" t="s">
        <v>66</v>
      </c>
      <c r="Z302" s="21" t="str">
        <f t="shared" si="25"/>
        <v>0</v>
      </c>
      <c r="AA302" s="21" t="str">
        <f t="shared" si="25"/>
        <v>0</v>
      </c>
      <c r="AB302" s="21" t="str">
        <f t="shared" si="25"/>
        <v>0</v>
      </c>
      <c r="AC302" s="21" t="str">
        <f t="shared" si="25"/>
        <v>0</v>
      </c>
      <c r="AD302" s="21" t="str">
        <f t="shared" si="25"/>
        <v>0</v>
      </c>
      <c r="AK302" s="70"/>
      <c r="AL302" s="70"/>
      <c r="AM302" s="70">
        <f t="shared" si="28"/>
        <v>0</v>
      </c>
      <c r="AN302" s="70"/>
      <c r="AP302">
        <v>8</v>
      </c>
      <c r="AQ302">
        <v>0</v>
      </c>
    </row>
    <row r="303" spans="2:43" ht="17" thickBot="1" x14ac:dyDescent="0.25">
      <c r="B303" s="96"/>
      <c r="C303" s="59" t="s">
        <v>67</v>
      </c>
      <c r="D303" s="82"/>
      <c r="E303" s="10"/>
      <c r="F303" s="10"/>
      <c r="G303" s="10"/>
      <c r="H303" s="83"/>
      <c r="I303" t="str">
        <f t="shared" si="26"/>
        <v/>
      </c>
      <c r="M303" s="96"/>
      <c r="N303" s="99" t="s">
        <v>67</v>
      </c>
      <c r="O303" s="180" t="s">
        <v>45</v>
      </c>
      <c r="P303" s="181" t="s">
        <v>45</v>
      </c>
      <c r="Q303" s="181" t="s">
        <v>46</v>
      </c>
      <c r="R303" s="181" t="s">
        <v>45</v>
      </c>
      <c r="S303" s="181" t="s">
        <v>45</v>
      </c>
      <c r="T303" s="102"/>
      <c r="X303" s="96"/>
      <c r="Y303" s="34" t="s">
        <v>67</v>
      </c>
      <c r="Z303" s="21" t="str">
        <f t="shared" si="25"/>
        <v>0</v>
      </c>
      <c r="AA303" s="21" t="str">
        <f t="shared" si="25"/>
        <v>0</v>
      </c>
      <c r="AB303" s="21" t="str">
        <f t="shared" si="25"/>
        <v>0</v>
      </c>
      <c r="AC303" s="21" t="str">
        <f t="shared" si="25"/>
        <v>0</v>
      </c>
      <c r="AD303" s="21" t="str">
        <f t="shared" si="25"/>
        <v>0</v>
      </c>
      <c r="AK303" s="70"/>
      <c r="AL303" s="70"/>
      <c r="AM303" s="70">
        <f t="shared" si="28"/>
        <v>0</v>
      </c>
      <c r="AN303" s="70"/>
      <c r="AP303">
        <v>9</v>
      </c>
      <c r="AQ303">
        <v>0</v>
      </c>
    </row>
    <row r="304" spans="2:43" ht="16" x14ac:dyDescent="0.2">
      <c r="B304" s="96"/>
      <c r="C304" s="57" t="s">
        <v>68</v>
      </c>
      <c r="D304" s="84"/>
      <c r="E304" s="9"/>
      <c r="F304" s="9"/>
      <c r="G304" s="9"/>
      <c r="H304" s="85"/>
      <c r="I304" t="str">
        <f t="shared" si="26"/>
        <v/>
      </c>
      <c r="M304" s="96"/>
      <c r="N304" s="97" t="s">
        <v>68</v>
      </c>
      <c r="O304" s="171" t="s">
        <v>45</v>
      </c>
      <c r="P304" s="177" t="s">
        <v>45</v>
      </c>
      <c r="Q304" s="177" t="s">
        <v>45</v>
      </c>
      <c r="R304" s="177" t="s">
        <v>45</v>
      </c>
      <c r="S304" s="177" t="s">
        <v>46</v>
      </c>
      <c r="T304" s="100"/>
      <c r="X304" s="96"/>
      <c r="Y304" s="36" t="s">
        <v>68</v>
      </c>
      <c r="Z304" s="37" t="str">
        <f t="shared" si="25"/>
        <v>0</v>
      </c>
      <c r="AA304" s="37" t="str">
        <f t="shared" si="25"/>
        <v>0</v>
      </c>
      <c r="AB304" s="37" t="str">
        <f t="shared" si="25"/>
        <v>0</v>
      </c>
      <c r="AC304" s="37" t="str">
        <f t="shared" si="25"/>
        <v>0</v>
      </c>
      <c r="AD304" s="37" t="str">
        <f t="shared" si="25"/>
        <v>0</v>
      </c>
      <c r="AE304" s="38">
        <f>Z304+Z305+Z306+Z307+Z308</f>
        <v>0</v>
      </c>
      <c r="AF304" s="38">
        <f>AA304+AA305+AA306+AA307+AA308</f>
        <v>0</v>
      </c>
      <c r="AG304" s="38">
        <f>AB304+AB305+AB306+AB307+AB308</f>
        <v>0</v>
      </c>
      <c r="AH304" s="38">
        <f>AC304+AC305+AC306+AC307+AC308</f>
        <v>0</v>
      </c>
      <c r="AI304" s="38">
        <f>AD304+AD305+AD306+AD307+AD308</f>
        <v>0</v>
      </c>
      <c r="AJ304" s="38">
        <f>SUM(AE304:AI304)</f>
        <v>0</v>
      </c>
      <c r="AK304" s="70">
        <f>VALUE(_xlfn.XMATCH($AJ304,$AP$294:$AP$319,0,1))</f>
        <v>1</v>
      </c>
      <c r="AL304" s="70" cm="1">
        <f t="array" ref="AL304">INDEX($AQ$294:$AQ$319,$AK304)</f>
        <v>0</v>
      </c>
      <c r="AM304" s="70">
        <f>Z304+AA304+AB304+AC304+AD304</f>
        <v>0</v>
      </c>
      <c r="AN304" s="70">
        <f>VLOOKUP($AJ304,$AP$294:$AQ$319,2,FALSE)</f>
        <v>0</v>
      </c>
      <c r="AP304">
        <v>10</v>
      </c>
      <c r="AQ304">
        <v>0</v>
      </c>
    </row>
    <row r="305" spans="2:43" ht="16" x14ac:dyDescent="0.2">
      <c r="B305" s="96"/>
      <c r="C305" s="58" t="s">
        <v>69</v>
      </c>
      <c r="D305" s="80"/>
      <c r="E305" s="1"/>
      <c r="F305" s="1"/>
      <c r="G305" s="1"/>
      <c r="H305" s="81"/>
      <c r="I305" t="str">
        <f t="shared" si="26"/>
        <v/>
      </c>
      <c r="M305" s="96"/>
      <c r="N305" s="98" t="s">
        <v>69</v>
      </c>
      <c r="O305" s="178" t="s">
        <v>46</v>
      </c>
      <c r="P305" s="179" t="s">
        <v>45</v>
      </c>
      <c r="Q305" s="179" t="s">
        <v>45</v>
      </c>
      <c r="R305" s="179" t="s">
        <v>45</v>
      </c>
      <c r="S305" s="179" t="s">
        <v>45</v>
      </c>
      <c r="T305" s="101"/>
      <c r="X305" s="96"/>
      <c r="Y305" s="33" t="s">
        <v>69</v>
      </c>
      <c r="Z305" s="21" t="str">
        <f t="shared" si="25"/>
        <v>0</v>
      </c>
      <c r="AA305" s="21" t="str">
        <f t="shared" si="25"/>
        <v>0</v>
      </c>
      <c r="AB305" s="21" t="str">
        <f t="shared" si="25"/>
        <v>0</v>
      </c>
      <c r="AC305" s="21" t="str">
        <f t="shared" si="25"/>
        <v>0</v>
      </c>
      <c r="AD305" s="21" t="str">
        <f t="shared" si="25"/>
        <v>0</v>
      </c>
      <c r="AK305" s="70"/>
      <c r="AL305" s="70"/>
      <c r="AM305" s="70">
        <f t="shared" ref="AM305:AM353" si="29">Z305+AA305+AB305+AC305+AD305</f>
        <v>0</v>
      </c>
      <c r="AN305" s="70"/>
      <c r="AP305">
        <v>11</v>
      </c>
      <c r="AQ305">
        <v>0</v>
      </c>
    </row>
    <row r="306" spans="2:43" ht="16" x14ac:dyDescent="0.2">
      <c r="B306" s="96"/>
      <c r="C306" s="58" t="s">
        <v>70</v>
      </c>
      <c r="D306" s="80"/>
      <c r="E306" s="1"/>
      <c r="F306" s="1"/>
      <c r="G306" s="1"/>
      <c r="H306" s="81"/>
      <c r="I306" t="str">
        <f t="shared" si="26"/>
        <v/>
      </c>
      <c r="M306" s="96"/>
      <c r="N306" s="98" t="s">
        <v>70</v>
      </c>
      <c r="O306" s="178" t="s">
        <v>45</v>
      </c>
      <c r="P306" s="179" t="s">
        <v>46</v>
      </c>
      <c r="Q306" s="179" t="s">
        <v>45</v>
      </c>
      <c r="R306" s="179" t="s">
        <v>45</v>
      </c>
      <c r="S306" s="179" t="s">
        <v>45</v>
      </c>
      <c r="T306" s="101"/>
      <c r="X306" s="96"/>
      <c r="Y306" s="33" t="s">
        <v>70</v>
      </c>
      <c r="Z306" s="21" t="str">
        <f t="shared" si="25"/>
        <v>0</v>
      </c>
      <c r="AA306" s="21" t="str">
        <f t="shared" si="25"/>
        <v>0</v>
      </c>
      <c r="AB306" s="21" t="str">
        <f t="shared" si="25"/>
        <v>0</v>
      </c>
      <c r="AC306" s="21" t="str">
        <f t="shared" si="25"/>
        <v>0</v>
      </c>
      <c r="AD306" s="21" t="str">
        <f t="shared" si="25"/>
        <v>0</v>
      </c>
      <c r="AK306" s="70"/>
      <c r="AL306" s="70"/>
      <c r="AM306" s="70">
        <f t="shared" si="29"/>
        <v>0</v>
      </c>
      <c r="AN306" s="70"/>
      <c r="AP306">
        <v>12</v>
      </c>
      <c r="AQ306">
        <v>0</v>
      </c>
    </row>
    <row r="307" spans="2:43" ht="16" x14ac:dyDescent="0.2">
      <c r="B307" s="96"/>
      <c r="C307" s="58" t="s">
        <v>71</v>
      </c>
      <c r="D307" s="80"/>
      <c r="E307" s="1"/>
      <c r="F307" s="1"/>
      <c r="G307" s="1"/>
      <c r="H307" s="81"/>
      <c r="I307" t="str">
        <f t="shared" si="26"/>
        <v/>
      </c>
      <c r="M307" s="96"/>
      <c r="N307" s="98" t="s">
        <v>71</v>
      </c>
      <c r="O307" s="178" t="s">
        <v>45</v>
      </c>
      <c r="P307" s="179" t="s">
        <v>45</v>
      </c>
      <c r="Q307" s="179" t="s">
        <v>46</v>
      </c>
      <c r="R307" s="179" t="s">
        <v>45</v>
      </c>
      <c r="S307" s="179" t="s">
        <v>45</v>
      </c>
      <c r="T307" s="101"/>
      <c r="X307" s="96"/>
      <c r="Y307" s="33" t="s">
        <v>71</v>
      </c>
      <c r="Z307" s="21" t="str">
        <f t="shared" si="25"/>
        <v>0</v>
      </c>
      <c r="AA307" s="21" t="str">
        <f t="shared" si="25"/>
        <v>0</v>
      </c>
      <c r="AB307" s="21" t="str">
        <f t="shared" si="25"/>
        <v>0</v>
      </c>
      <c r="AC307" s="21" t="str">
        <f t="shared" si="25"/>
        <v>0</v>
      </c>
      <c r="AD307" s="21" t="str">
        <f t="shared" si="25"/>
        <v>0</v>
      </c>
      <c r="AK307" s="70"/>
      <c r="AL307" s="70"/>
      <c r="AM307" s="70">
        <f t="shared" si="29"/>
        <v>0</v>
      </c>
      <c r="AN307" s="70"/>
      <c r="AP307">
        <v>13</v>
      </c>
      <c r="AQ307">
        <v>0</v>
      </c>
    </row>
    <row r="308" spans="2:43" ht="17" thickBot="1" x14ac:dyDescent="0.25">
      <c r="B308" s="96"/>
      <c r="C308" s="59" t="s">
        <v>72</v>
      </c>
      <c r="D308" s="82"/>
      <c r="E308" s="10"/>
      <c r="F308" s="10"/>
      <c r="G308" s="10"/>
      <c r="H308" s="83"/>
      <c r="I308" t="str">
        <f t="shared" si="26"/>
        <v/>
      </c>
      <c r="M308" s="96"/>
      <c r="N308" s="99" t="s">
        <v>72</v>
      </c>
      <c r="O308" s="180" t="s">
        <v>45</v>
      </c>
      <c r="P308" s="181" t="s">
        <v>45</v>
      </c>
      <c r="Q308" s="181" t="s">
        <v>45</v>
      </c>
      <c r="R308" s="181" t="s">
        <v>46</v>
      </c>
      <c r="S308" s="181" t="s">
        <v>45</v>
      </c>
      <c r="T308" s="102"/>
      <c r="X308" s="96"/>
      <c r="Y308" s="34" t="s">
        <v>72</v>
      </c>
      <c r="Z308" s="21" t="str">
        <f t="shared" si="25"/>
        <v>0</v>
      </c>
      <c r="AA308" s="21" t="str">
        <f t="shared" si="25"/>
        <v>0</v>
      </c>
      <c r="AB308" s="21" t="str">
        <f t="shared" si="25"/>
        <v>0</v>
      </c>
      <c r="AC308" s="21" t="str">
        <f t="shared" si="25"/>
        <v>0</v>
      </c>
      <c r="AD308" s="21" t="str">
        <f t="shared" si="25"/>
        <v>0</v>
      </c>
      <c r="AK308" s="70"/>
      <c r="AL308" s="70"/>
      <c r="AM308" s="70">
        <f t="shared" si="29"/>
        <v>0</v>
      </c>
      <c r="AN308" s="70"/>
      <c r="AP308">
        <v>14</v>
      </c>
      <c r="AQ308">
        <v>0</v>
      </c>
    </row>
    <row r="309" spans="2:43" ht="16" x14ac:dyDescent="0.2">
      <c r="B309" s="96"/>
      <c r="C309" s="57" t="s">
        <v>73</v>
      </c>
      <c r="D309" s="84"/>
      <c r="E309" s="9"/>
      <c r="F309" s="9"/>
      <c r="G309" s="9"/>
      <c r="H309" s="85"/>
      <c r="I309" t="str">
        <f t="shared" si="26"/>
        <v/>
      </c>
      <c r="M309" s="96"/>
      <c r="N309" s="97" t="s">
        <v>73</v>
      </c>
      <c r="O309" s="171" t="s">
        <v>45</v>
      </c>
      <c r="P309" s="177" t="s">
        <v>45</v>
      </c>
      <c r="Q309" s="177" t="s">
        <v>46</v>
      </c>
      <c r="R309" s="177" t="s">
        <v>45</v>
      </c>
      <c r="S309" s="177" t="s">
        <v>45</v>
      </c>
      <c r="T309" s="100"/>
      <c r="X309" s="96"/>
      <c r="Y309" s="36" t="s">
        <v>73</v>
      </c>
      <c r="Z309" s="37" t="str">
        <f t="shared" si="25"/>
        <v>0</v>
      </c>
      <c r="AA309" s="37" t="str">
        <f t="shared" si="25"/>
        <v>0</v>
      </c>
      <c r="AB309" s="37" t="str">
        <f t="shared" si="25"/>
        <v>0</v>
      </c>
      <c r="AC309" s="37" t="str">
        <f t="shared" si="25"/>
        <v>0</v>
      </c>
      <c r="AD309" s="37" t="str">
        <f t="shared" si="25"/>
        <v>0</v>
      </c>
      <c r="AE309" s="38">
        <f>Z309+Z310+Z311+Z312+Z313</f>
        <v>0</v>
      </c>
      <c r="AF309" s="38">
        <f>AA309+AA310+AA311+AA312+AA313</f>
        <v>0</v>
      </c>
      <c r="AG309" s="38">
        <f>AB309+AB310+AB311+AB312+AB313</f>
        <v>0</v>
      </c>
      <c r="AH309" s="38">
        <f>AC309+AC310+AC311+AC312+AC313</f>
        <v>0</v>
      </c>
      <c r="AI309" s="38">
        <f>AD309+AD310+AD311+AD312+AD313</f>
        <v>0</v>
      </c>
      <c r="AJ309" s="38">
        <f>SUM(AE309:AI309)</f>
        <v>0</v>
      </c>
      <c r="AK309" s="70">
        <f>VALUE(_xlfn.XMATCH($AJ309,$AP$294:$AP$319,0,1))</f>
        <v>1</v>
      </c>
      <c r="AL309" s="70" cm="1">
        <f t="array" ref="AL309">INDEX($AQ$294:$AQ$319,$AK309)</f>
        <v>0</v>
      </c>
      <c r="AM309" s="70">
        <f>Z309+AA309+AB309+AC309+AD309</f>
        <v>0</v>
      </c>
      <c r="AN309" s="70">
        <f>VLOOKUP($AJ309,$AP$294:$AQ$319,2,FALSE)</f>
        <v>0</v>
      </c>
      <c r="AP309">
        <v>15</v>
      </c>
      <c r="AQ309">
        <v>0</v>
      </c>
    </row>
    <row r="310" spans="2:43" ht="16" x14ac:dyDescent="0.2">
      <c r="B310" s="96"/>
      <c r="C310" s="58" t="s">
        <v>74</v>
      </c>
      <c r="D310" s="80"/>
      <c r="E310" s="1"/>
      <c r="F310" s="1"/>
      <c r="G310" s="1"/>
      <c r="H310" s="81"/>
      <c r="I310" t="str">
        <f t="shared" si="26"/>
        <v/>
      </c>
      <c r="M310" s="96"/>
      <c r="N310" s="98" t="s">
        <v>74</v>
      </c>
      <c r="O310" s="178" t="s">
        <v>45</v>
      </c>
      <c r="P310" s="179" t="s">
        <v>46</v>
      </c>
      <c r="Q310" s="179" t="s">
        <v>45</v>
      </c>
      <c r="R310" s="179" t="s">
        <v>45</v>
      </c>
      <c r="S310" s="179" t="s">
        <v>45</v>
      </c>
      <c r="T310" s="101"/>
      <c r="X310" s="96"/>
      <c r="Y310" s="33" t="s">
        <v>74</v>
      </c>
      <c r="Z310" s="21" t="str">
        <f t="shared" ref="Z310:AD335" si="30">IF(D310=O310,"1","0")</f>
        <v>0</v>
      </c>
      <c r="AA310" s="21" t="str">
        <f t="shared" si="30"/>
        <v>0</v>
      </c>
      <c r="AB310" s="21" t="str">
        <f t="shared" si="30"/>
        <v>0</v>
      </c>
      <c r="AC310" s="21" t="str">
        <f t="shared" si="30"/>
        <v>0</v>
      </c>
      <c r="AD310" s="21" t="str">
        <f t="shared" si="30"/>
        <v>0</v>
      </c>
      <c r="AK310" s="70"/>
      <c r="AL310" s="70"/>
      <c r="AM310" s="70">
        <f t="shared" ref="AM310:AM358" si="31">Z310+AA310+AB310+AC310+AD310</f>
        <v>0</v>
      </c>
      <c r="AN310" s="70"/>
      <c r="AP310">
        <v>16</v>
      </c>
      <c r="AQ310">
        <v>0</v>
      </c>
    </row>
    <row r="311" spans="2:43" ht="16" x14ac:dyDescent="0.2">
      <c r="B311" s="96"/>
      <c r="C311" s="58" t="s">
        <v>75</v>
      </c>
      <c r="D311" s="80"/>
      <c r="E311" s="1"/>
      <c r="F311" s="1"/>
      <c r="G311" s="1"/>
      <c r="H311" s="81"/>
      <c r="I311" t="str">
        <f t="shared" si="26"/>
        <v/>
      </c>
      <c r="M311" s="96"/>
      <c r="N311" s="98" t="s">
        <v>75</v>
      </c>
      <c r="O311" s="178" t="s">
        <v>46</v>
      </c>
      <c r="P311" s="179" t="s">
        <v>45</v>
      </c>
      <c r="Q311" s="179" t="s">
        <v>45</v>
      </c>
      <c r="R311" s="179" t="s">
        <v>45</v>
      </c>
      <c r="S311" s="179" t="s">
        <v>45</v>
      </c>
      <c r="T311" s="101"/>
      <c r="X311" s="96"/>
      <c r="Y311" s="33" t="s">
        <v>75</v>
      </c>
      <c r="Z311" s="21" t="str">
        <f t="shared" si="30"/>
        <v>0</v>
      </c>
      <c r="AA311" s="21" t="str">
        <f t="shared" si="30"/>
        <v>0</v>
      </c>
      <c r="AB311" s="21" t="str">
        <f t="shared" si="30"/>
        <v>0</v>
      </c>
      <c r="AC311" s="21" t="str">
        <f t="shared" si="30"/>
        <v>0</v>
      </c>
      <c r="AD311" s="21" t="str">
        <f t="shared" si="30"/>
        <v>0</v>
      </c>
      <c r="AK311" s="70"/>
      <c r="AL311" s="70"/>
      <c r="AM311" s="70">
        <f t="shared" si="31"/>
        <v>0</v>
      </c>
      <c r="AN311" s="70"/>
      <c r="AP311">
        <v>17</v>
      </c>
      <c r="AQ311">
        <v>0.2</v>
      </c>
    </row>
    <row r="312" spans="2:43" ht="16" x14ac:dyDescent="0.2">
      <c r="B312" s="96"/>
      <c r="C312" s="58" t="s">
        <v>76</v>
      </c>
      <c r="D312" s="80"/>
      <c r="E312" s="1"/>
      <c r="F312" s="1"/>
      <c r="G312" s="1"/>
      <c r="H312" s="81"/>
      <c r="I312" t="str">
        <f t="shared" si="26"/>
        <v/>
      </c>
      <c r="M312" s="96"/>
      <c r="N312" s="98" t="s">
        <v>76</v>
      </c>
      <c r="O312" s="178" t="s">
        <v>45</v>
      </c>
      <c r="P312" s="179" t="s">
        <v>45</v>
      </c>
      <c r="Q312" s="179" t="s">
        <v>45</v>
      </c>
      <c r="R312" s="179" t="s">
        <v>46</v>
      </c>
      <c r="S312" s="179" t="s">
        <v>45</v>
      </c>
      <c r="T312" s="101"/>
      <c r="X312" s="96"/>
      <c r="Y312" s="33" t="s">
        <v>76</v>
      </c>
      <c r="Z312" s="21" t="str">
        <f t="shared" si="30"/>
        <v>0</v>
      </c>
      <c r="AA312" s="21" t="str">
        <f t="shared" si="30"/>
        <v>0</v>
      </c>
      <c r="AB312" s="21" t="str">
        <f t="shared" si="30"/>
        <v>0</v>
      </c>
      <c r="AC312" s="21" t="str">
        <f t="shared" si="30"/>
        <v>0</v>
      </c>
      <c r="AD312" s="21" t="str">
        <f t="shared" si="30"/>
        <v>0</v>
      </c>
      <c r="AK312" s="70"/>
      <c r="AL312" s="70"/>
      <c r="AM312" s="70">
        <f t="shared" si="31"/>
        <v>0</v>
      </c>
      <c r="AN312" s="70"/>
      <c r="AP312">
        <v>18</v>
      </c>
      <c r="AQ312">
        <v>0</v>
      </c>
    </row>
    <row r="313" spans="2:43" ht="17" thickBot="1" x14ac:dyDescent="0.25">
      <c r="B313" s="96"/>
      <c r="C313" s="59" t="s">
        <v>77</v>
      </c>
      <c r="D313" s="82"/>
      <c r="E313" s="10"/>
      <c r="F313" s="10"/>
      <c r="G313" s="10"/>
      <c r="H313" s="83"/>
      <c r="I313" t="str">
        <f t="shared" si="26"/>
        <v/>
      </c>
      <c r="M313" s="96"/>
      <c r="N313" s="99" t="s">
        <v>77</v>
      </c>
      <c r="O313" s="180" t="s">
        <v>45</v>
      </c>
      <c r="P313" s="181" t="s">
        <v>45</v>
      </c>
      <c r="Q313" s="181" t="s">
        <v>45</v>
      </c>
      <c r="R313" s="181" t="s">
        <v>45</v>
      </c>
      <c r="S313" s="181" t="s">
        <v>46</v>
      </c>
      <c r="T313" s="102"/>
      <c r="X313" s="96"/>
      <c r="Y313" s="34" t="s">
        <v>77</v>
      </c>
      <c r="Z313" s="21" t="str">
        <f t="shared" si="30"/>
        <v>0</v>
      </c>
      <c r="AA313" s="21" t="str">
        <f t="shared" si="30"/>
        <v>0</v>
      </c>
      <c r="AB313" s="21" t="str">
        <f t="shared" si="30"/>
        <v>0</v>
      </c>
      <c r="AC313" s="21" t="str">
        <f t="shared" si="30"/>
        <v>0</v>
      </c>
      <c r="AD313" s="21" t="str">
        <f t="shared" si="30"/>
        <v>0</v>
      </c>
      <c r="AK313" s="70"/>
      <c r="AL313" s="70"/>
      <c r="AM313" s="70">
        <f t="shared" si="31"/>
        <v>0</v>
      </c>
      <c r="AN313" s="70"/>
      <c r="AP313">
        <v>19</v>
      </c>
      <c r="AQ313">
        <v>0.4</v>
      </c>
    </row>
    <row r="314" spans="2:43" ht="16" x14ac:dyDescent="0.2">
      <c r="B314" s="96"/>
      <c r="C314" s="57" t="s">
        <v>78</v>
      </c>
      <c r="D314" s="84"/>
      <c r="E314" s="9"/>
      <c r="F314" s="9"/>
      <c r="G314" s="9"/>
      <c r="H314" s="85"/>
      <c r="I314" t="str">
        <f t="shared" si="26"/>
        <v/>
      </c>
      <c r="M314" s="96"/>
      <c r="N314" s="97" t="s">
        <v>78</v>
      </c>
      <c r="O314" s="171" t="s">
        <v>45</v>
      </c>
      <c r="P314" s="177" t="s">
        <v>45</v>
      </c>
      <c r="Q314" s="177" t="s">
        <v>45</v>
      </c>
      <c r="R314" s="177" t="s">
        <v>46</v>
      </c>
      <c r="S314" s="177" t="s">
        <v>45</v>
      </c>
      <c r="T314" s="100"/>
      <c r="X314" s="96"/>
      <c r="Y314" s="36" t="s">
        <v>78</v>
      </c>
      <c r="Z314" s="37" t="str">
        <f t="shared" si="30"/>
        <v>0</v>
      </c>
      <c r="AA314" s="37" t="str">
        <f t="shared" si="30"/>
        <v>0</v>
      </c>
      <c r="AB314" s="37" t="str">
        <f t="shared" si="30"/>
        <v>0</v>
      </c>
      <c r="AC314" s="37" t="str">
        <f t="shared" si="30"/>
        <v>0</v>
      </c>
      <c r="AD314" s="37" t="str">
        <f t="shared" si="30"/>
        <v>0</v>
      </c>
      <c r="AE314" s="38">
        <f>Z314+Z315+Z316+Z317+Z318</f>
        <v>0</v>
      </c>
      <c r="AF314" s="38">
        <f>AA314+AA315+AA316+AA317+AA318</f>
        <v>0</v>
      </c>
      <c r="AG314" s="38">
        <f>AB314+AB315+AB316+AB317+AB318</f>
        <v>0</v>
      </c>
      <c r="AH314" s="38">
        <f>AC314+AC315+AC316+AC317+AC318</f>
        <v>0</v>
      </c>
      <c r="AI314" s="38">
        <f>AD314+AD315+AD316+AD317+AD318</f>
        <v>0</v>
      </c>
      <c r="AJ314" s="38">
        <f>SUM(AE314:AI314)</f>
        <v>0</v>
      </c>
      <c r="AK314" s="70">
        <f>VALUE(_xlfn.XMATCH($AJ314,$AP$294:$AP$319,0,1))</f>
        <v>1</v>
      </c>
      <c r="AL314" s="70" cm="1">
        <f t="array" ref="AL314">INDEX($AQ$294:$AQ$319,$AK314)</f>
        <v>0</v>
      </c>
      <c r="AM314" s="70">
        <f>Z314+AA314+AB314+AC314+AD314</f>
        <v>0</v>
      </c>
      <c r="AN314" s="70">
        <f>VLOOKUP($AJ314,$AP$294:$AQ$319,2,FALSE)</f>
        <v>0</v>
      </c>
      <c r="AP314">
        <v>20</v>
      </c>
      <c r="AQ314">
        <v>0</v>
      </c>
    </row>
    <row r="315" spans="2:43" ht="16" x14ac:dyDescent="0.2">
      <c r="B315" s="96"/>
      <c r="C315" s="58" t="s">
        <v>79</v>
      </c>
      <c r="D315" s="80"/>
      <c r="E315" s="1"/>
      <c r="F315" s="1"/>
      <c r="G315" s="1"/>
      <c r="H315" s="81"/>
      <c r="I315" t="str">
        <f t="shared" si="26"/>
        <v/>
      </c>
      <c r="M315" s="96"/>
      <c r="N315" s="98" t="s">
        <v>79</v>
      </c>
      <c r="O315" s="178" t="s">
        <v>46</v>
      </c>
      <c r="P315" s="179" t="s">
        <v>45</v>
      </c>
      <c r="Q315" s="179" t="s">
        <v>45</v>
      </c>
      <c r="R315" s="179" t="s">
        <v>45</v>
      </c>
      <c r="S315" s="179" t="s">
        <v>45</v>
      </c>
      <c r="T315" s="101"/>
      <c r="X315" s="96"/>
      <c r="Y315" s="33" t="s">
        <v>79</v>
      </c>
      <c r="Z315" s="21" t="str">
        <f t="shared" si="30"/>
        <v>0</v>
      </c>
      <c r="AA315" s="21" t="str">
        <f t="shared" si="30"/>
        <v>0</v>
      </c>
      <c r="AB315" s="21" t="str">
        <f t="shared" si="30"/>
        <v>0</v>
      </c>
      <c r="AC315" s="21" t="str">
        <f t="shared" si="30"/>
        <v>0</v>
      </c>
      <c r="AD315" s="21" t="str">
        <f t="shared" si="30"/>
        <v>0</v>
      </c>
      <c r="AK315" s="70"/>
      <c r="AL315" s="70"/>
      <c r="AM315" s="70">
        <f t="shared" ref="AM315:AM363" si="32">Z315+AA315+AB315+AC315+AD315</f>
        <v>0</v>
      </c>
      <c r="AN315" s="70"/>
      <c r="AP315">
        <v>21</v>
      </c>
      <c r="AQ315">
        <v>0.6</v>
      </c>
    </row>
    <row r="316" spans="2:43" ht="16" x14ac:dyDescent="0.2">
      <c r="B316" s="96"/>
      <c r="C316" s="58" t="s">
        <v>80</v>
      </c>
      <c r="D316" s="80"/>
      <c r="E316" s="1"/>
      <c r="F316" s="1"/>
      <c r="G316" s="1"/>
      <c r="H316" s="81"/>
      <c r="I316" t="str">
        <f t="shared" si="26"/>
        <v/>
      </c>
      <c r="M316" s="96"/>
      <c r="N316" s="98" t="s">
        <v>80</v>
      </c>
      <c r="O316" s="178" t="s">
        <v>45</v>
      </c>
      <c r="P316" s="179" t="s">
        <v>46</v>
      </c>
      <c r="Q316" s="179" t="s">
        <v>45</v>
      </c>
      <c r="R316" s="179" t="s">
        <v>45</v>
      </c>
      <c r="S316" s="179" t="s">
        <v>45</v>
      </c>
      <c r="T316" s="101"/>
      <c r="X316" s="96"/>
      <c r="Y316" s="33" t="s">
        <v>80</v>
      </c>
      <c r="Z316" s="21" t="str">
        <f t="shared" si="30"/>
        <v>0</v>
      </c>
      <c r="AA316" s="21" t="str">
        <f t="shared" si="30"/>
        <v>0</v>
      </c>
      <c r="AB316" s="21" t="str">
        <f t="shared" si="30"/>
        <v>0</v>
      </c>
      <c r="AC316" s="21" t="str">
        <f t="shared" si="30"/>
        <v>0</v>
      </c>
      <c r="AD316" s="21" t="str">
        <f t="shared" si="30"/>
        <v>0</v>
      </c>
      <c r="AK316" s="70"/>
      <c r="AL316" s="70"/>
      <c r="AM316" s="70">
        <f t="shared" si="32"/>
        <v>0</v>
      </c>
      <c r="AN316" s="70"/>
      <c r="AP316">
        <v>22</v>
      </c>
      <c r="AQ316">
        <v>0</v>
      </c>
    </row>
    <row r="317" spans="2:43" ht="16" x14ac:dyDescent="0.2">
      <c r="B317" s="96"/>
      <c r="C317" s="58" t="s">
        <v>81</v>
      </c>
      <c r="D317" s="80"/>
      <c r="E317" s="1"/>
      <c r="F317" s="1"/>
      <c r="G317" s="1"/>
      <c r="H317" s="81"/>
      <c r="I317" t="str">
        <f t="shared" si="26"/>
        <v/>
      </c>
      <c r="M317" s="96"/>
      <c r="N317" s="98" t="s">
        <v>81</v>
      </c>
      <c r="O317" s="178" t="s">
        <v>45</v>
      </c>
      <c r="P317" s="179" t="s">
        <v>45</v>
      </c>
      <c r="Q317" s="179" t="s">
        <v>46</v>
      </c>
      <c r="R317" s="179" t="s">
        <v>45</v>
      </c>
      <c r="S317" s="179" t="s">
        <v>45</v>
      </c>
      <c r="T317" s="101"/>
      <c r="X317" s="96"/>
      <c r="Y317" s="33" t="s">
        <v>81</v>
      </c>
      <c r="Z317" s="21" t="str">
        <f t="shared" si="30"/>
        <v>0</v>
      </c>
      <c r="AA317" s="21" t="str">
        <f t="shared" si="30"/>
        <v>0</v>
      </c>
      <c r="AB317" s="21" t="str">
        <f t="shared" si="30"/>
        <v>0</v>
      </c>
      <c r="AC317" s="21" t="str">
        <f t="shared" si="30"/>
        <v>0</v>
      </c>
      <c r="AD317" s="21" t="str">
        <f t="shared" si="30"/>
        <v>0</v>
      </c>
      <c r="AK317" s="70"/>
      <c r="AL317" s="70"/>
      <c r="AM317" s="70">
        <f t="shared" si="32"/>
        <v>0</v>
      </c>
      <c r="AN317" s="70"/>
      <c r="AP317">
        <v>23</v>
      </c>
      <c r="AQ317">
        <v>0</v>
      </c>
    </row>
    <row r="318" spans="2:43" ht="17" thickBot="1" x14ac:dyDescent="0.25">
      <c r="B318" s="96"/>
      <c r="C318" s="59" t="s">
        <v>82</v>
      </c>
      <c r="D318" s="82"/>
      <c r="E318" s="10"/>
      <c r="F318" s="10"/>
      <c r="G318" s="10"/>
      <c r="H318" s="83"/>
      <c r="I318" t="str">
        <f t="shared" si="26"/>
        <v/>
      </c>
      <c r="M318" s="96"/>
      <c r="N318" s="99" t="s">
        <v>82</v>
      </c>
      <c r="O318" s="180" t="s">
        <v>45</v>
      </c>
      <c r="P318" s="181" t="s">
        <v>45</v>
      </c>
      <c r="Q318" s="181" t="s">
        <v>45</v>
      </c>
      <c r="R318" s="181" t="s">
        <v>45</v>
      </c>
      <c r="S318" s="181" t="s">
        <v>46</v>
      </c>
      <c r="T318" s="102"/>
      <c r="X318" s="96"/>
      <c r="Y318" s="34" t="s">
        <v>82</v>
      </c>
      <c r="Z318" s="21" t="str">
        <f t="shared" si="30"/>
        <v>0</v>
      </c>
      <c r="AA318" s="21" t="str">
        <f t="shared" si="30"/>
        <v>0</v>
      </c>
      <c r="AB318" s="21" t="str">
        <f t="shared" si="30"/>
        <v>0</v>
      </c>
      <c r="AC318" s="21" t="str">
        <f t="shared" si="30"/>
        <v>0</v>
      </c>
      <c r="AD318" s="21" t="str">
        <f t="shared" si="30"/>
        <v>0</v>
      </c>
      <c r="AK318" s="70"/>
      <c r="AL318" s="70"/>
      <c r="AM318" s="70">
        <f t="shared" si="32"/>
        <v>0</v>
      </c>
      <c r="AN318" s="70"/>
      <c r="AP318">
        <v>24</v>
      </c>
      <c r="AQ318">
        <v>0</v>
      </c>
    </row>
    <row r="319" spans="2:43" ht="16" x14ac:dyDescent="0.2">
      <c r="B319" s="96"/>
      <c r="C319" s="57" t="s">
        <v>83</v>
      </c>
      <c r="D319" s="84"/>
      <c r="E319" s="9"/>
      <c r="F319" s="9"/>
      <c r="G319" s="9"/>
      <c r="H319" s="85"/>
      <c r="I319" t="str">
        <f t="shared" si="26"/>
        <v/>
      </c>
      <c r="M319" s="96"/>
      <c r="N319" s="97" t="s">
        <v>83</v>
      </c>
      <c r="O319" s="171" t="s">
        <v>45</v>
      </c>
      <c r="P319" s="177" t="s">
        <v>45</v>
      </c>
      <c r="Q319" s="177" t="s">
        <v>46</v>
      </c>
      <c r="R319" s="177" t="s">
        <v>45</v>
      </c>
      <c r="S319" s="177" t="s">
        <v>45</v>
      </c>
      <c r="T319" s="100"/>
      <c r="X319" s="96"/>
      <c r="Y319" s="36" t="s">
        <v>83</v>
      </c>
      <c r="Z319" s="37" t="str">
        <f t="shared" si="30"/>
        <v>0</v>
      </c>
      <c r="AA319" s="37" t="str">
        <f t="shared" si="30"/>
        <v>0</v>
      </c>
      <c r="AB319" s="37" t="str">
        <f t="shared" si="30"/>
        <v>0</v>
      </c>
      <c r="AC319" s="37" t="str">
        <f t="shared" si="30"/>
        <v>0</v>
      </c>
      <c r="AD319" s="37" t="str">
        <f t="shared" si="30"/>
        <v>0</v>
      </c>
      <c r="AE319" s="38">
        <f>Z319+Z320+Z321+Z322+Z323</f>
        <v>0</v>
      </c>
      <c r="AF319" s="38">
        <f>AA319+AA320+AA321+AA322+AA323</f>
        <v>0</v>
      </c>
      <c r="AG319" s="38">
        <f>AB319+AB320+AB321+AB322+AB323</f>
        <v>0</v>
      </c>
      <c r="AH319" s="38">
        <f>AC319+AC320+AC321+AC322+AC323</f>
        <v>0</v>
      </c>
      <c r="AI319" s="38">
        <f>AD319+AD320+AD321+AD322+AD323</f>
        <v>0</v>
      </c>
      <c r="AJ319" s="38">
        <f>SUM(AE319:AI319)</f>
        <v>0</v>
      </c>
      <c r="AK319" s="70">
        <f>VALUE(_xlfn.XMATCH($AJ319,$AP$294:$AP$319,0,1))</f>
        <v>1</v>
      </c>
      <c r="AL319" s="70" cm="1">
        <f t="array" ref="AL319">INDEX($AQ$294:$AQ$319,$AK319)</f>
        <v>0</v>
      </c>
      <c r="AM319" s="70">
        <f>Z319+AA319+AB319+AC319+AD319</f>
        <v>0</v>
      </c>
      <c r="AN319" s="70">
        <f>VLOOKUP($AJ319,$AP$294:$AQ$319,2,FALSE)</f>
        <v>0</v>
      </c>
      <c r="AP319">
        <v>25</v>
      </c>
      <c r="AQ319">
        <v>1</v>
      </c>
    </row>
    <row r="320" spans="2:43" ht="16" x14ac:dyDescent="0.2">
      <c r="B320" s="96"/>
      <c r="C320" s="58" t="s">
        <v>84</v>
      </c>
      <c r="D320" s="80"/>
      <c r="E320" s="1"/>
      <c r="F320" s="1"/>
      <c r="G320" s="1"/>
      <c r="H320" s="81"/>
      <c r="I320" t="str">
        <f t="shared" si="26"/>
        <v/>
      </c>
      <c r="M320" s="96"/>
      <c r="N320" s="98" t="s">
        <v>84</v>
      </c>
      <c r="O320" s="178" t="s">
        <v>46</v>
      </c>
      <c r="P320" s="179" t="s">
        <v>45</v>
      </c>
      <c r="Q320" s="179" t="s">
        <v>45</v>
      </c>
      <c r="R320" s="179" t="s">
        <v>45</v>
      </c>
      <c r="S320" s="179" t="s">
        <v>45</v>
      </c>
      <c r="T320" s="101"/>
      <c r="X320" s="96"/>
      <c r="Y320" s="33" t="s">
        <v>84</v>
      </c>
      <c r="Z320" s="21" t="str">
        <f t="shared" si="30"/>
        <v>0</v>
      </c>
      <c r="AA320" s="21" t="str">
        <f t="shared" si="30"/>
        <v>0</v>
      </c>
      <c r="AB320" s="21" t="str">
        <f t="shared" si="30"/>
        <v>0</v>
      </c>
      <c r="AC320" s="21" t="str">
        <f t="shared" si="30"/>
        <v>0</v>
      </c>
      <c r="AD320" s="21" t="str">
        <f t="shared" si="30"/>
        <v>0</v>
      </c>
      <c r="AK320" s="70"/>
      <c r="AL320" s="70"/>
      <c r="AM320" s="70">
        <f t="shared" ref="AM320:AM368" si="33">Z320+AA320+AB320+AC320+AD320</f>
        <v>0</v>
      </c>
      <c r="AN320" s="70"/>
    </row>
    <row r="321" spans="2:40" ht="16" x14ac:dyDescent="0.2">
      <c r="B321" s="96"/>
      <c r="C321" s="58" t="s">
        <v>85</v>
      </c>
      <c r="D321" s="80"/>
      <c r="E321" s="1"/>
      <c r="F321" s="1"/>
      <c r="G321" s="1"/>
      <c r="H321" s="81"/>
      <c r="I321" t="str">
        <f t="shared" si="26"/>
        <v/>
      </c>
      <c r="M321" s="96"/>
      <c r="N321" s="98" t="s">
        <v>85</v>
      </c>
      <c r="O321" s="178" t="s">
        <v>45</v>
      </c>
      <c r="P321" s="179" t="s">
        <v>46</v>
      </c>
      <c r="Q321" s="179" t="s">
        <v>45</v>
      </c>
      <c r="R321" s="179" t="s">
        <v>45</v>
      </c>
      <c r="S321" s="179" t="s">
        <v>45</v>
      </c>
      <c r="T321" s="101"/>
      <c r="X321" s="96"/>
      <c r="Y321" s="33" t="s">
        <v>85</v>
      </c>
      <c r="Z321" s="21" t="str">
        <f t="shared" si="30"/>
        <v>0</v>
      </c>
      <c r="AA321" s="21" t="str">
        <f t="shared" si="30"/>
        <v>0</v>
      </c>
      <c r="AB321" s="21" t="str">
        <f t="shared" si="30"/>
        <v>0</v>
      </c>
      <c r="AC321" s="21" t="str">
        <f t="shared" si="30"/>
        <v>0</v>
      </c>
      <c r="AD321" s="21" t="str">
        <f t="shared" si="30"/>
        <v>0</v>
      </c>
      <c r="AK321" s="70"/>
      <c r="AL321" s="70"/>
      <c r="AM321" s="70">
        <f t="shared" si="33"/>
        <v>0</v>
      </c>
      <c r="AN321" s="70"/>
    </row>
    <row r="322" spans="2:40" ht="16" x14ac:dyDescent="0.2">
      <c r="B322" s="96"/>
      <c r="C322" s="58" t="s">
        <v>86</v>
      </c>
      <c r="D322" s="80"/>
      <c r="E322" s="1"/>
      <c r="F322" s="1"/>
      <c r="G322" s="1"/>
      <c r="H322" s="81"/>
      <c r="I322" t="str">
        <f t="shared" si="26"/>
        <v/>
      </c>
      <c r="M322" s="96"/>
      <c r="N322" s="98" t="s">
        <v>86</v>
      </c>
      <c r="O322" s="178" t="s">
        <v>45</v>
      </c>
      <c r="P322" s="179" t="s">
        <v>45</v>
      </c>
      <c r="Q322" s="179" t="s">
        <v>45</v>
      </c>
      <c r="R322" s="179" t="s">
        <v>45</v>
      </c>
      <c r="S322" s="179" t="s">
        <v>46</v>
      </c>
      <c r="T322" s="101"/>
      <c r="X322" s="96"/>
      <c r="Y322" s="33" t="s">
        <v>86</v>
      </c>
      <c r="Z322" s="21" t="str">
        <f t="shared" si="30"/>
        <v>0</v>
      </c>
      <c r="AA322" s="21" t="str">
        <f t="shared" si="30"/>
        <v>0</v>
      </c>
      <c r="AB322" s="21" t="str">
        <f t="shared" si="30"/>
        <v>0</v>
      </c>
      <c r="AC322" s="21" t="str">
        <f t="shared" si="30"/>
        <v>0</v>
      </c>
      <c r="AD322" s="21" t="str">
        <f t="shared" si="30"/>
        <v>0</v>
      </c>
      <c r="AK322" s="70"/>
      <c r="AL322" s="70"/>
      <c r="AM322" s="70">
        <f t="shared" si="33"/>
        <v>0</v>
      </c>
      <c r="AN322" s="70"/>
    </row>
    <row r="323" spans="2:40" ht="17" thickBot="1" x14ac:dyDescent="0.25">
      <c r="B323" s="96"/>
      <c r="C323" s="59" t="s">
        <v>87</v>
      </c>
      <c r="D323" s="82"/>
      <c r="E323" s="10"/>
      <c r="F323" s="10"/>
      <c r="G323" s="10"/>
      <c r="H323" s="83"/>
      <c r="I323" t="str">
        <f t="shared" si="26"/>
        <v/>
      </c>
      <c r="M323" s="96"/>
      <c r="N323" s="99" t="s">
        <v>87</v>
      </c>
      <c r="O323" s="180" t="s">
        <v>45</v>
      </c>
      <c r="P323" s="181" t="s">
        <v>45</v>
      </c>
      <c r="Q323" s="181" t="s">
        <v>45</v>
      </c>
      <c r="R323" s="181" t="s">
        <v>46</v>
      </c>
      <c r="S323" s="181" t="s">
        <v>45</v>
      </c>
      <c r="T323" s="102"/>
      <c r="X323" s="96"/>
      <c r="Y323" s="34" t="s">
        <v>87</v>
      </c>
      <c r="Z323" s="21" t="str">
        <f t="shared" si="30"/>
        <v>0</v>
      </c>
      <c r="AA323" s="21" t="str">
        <f t="shared" si="30"/>
        <v>0</v>
      </c>
      <c r="AB323" s="21" t="str">
        <f t="shared" si="30"/>
        <v>0</v>
      </c>
      <c r="AC323" s="21" t="str">
        <f t="shared" si="30"/>
        <v>0</v>
      </c>
      <c r="AD323" s="21" t="str">
        <f t="shared" si="30"/>
        <v>0</v>
      </c>
      <c r="AK323" s="70"/>
      <c r="AL323" s="70"/>
      <c r="AM323" s="70">
        <f t="shared" si="33"/>
        <v>0</v>
      </c>
      <c r="AN323" s="70"/>
    </row>
    <row r="324" spans="2:40" ht="16" x14ac:dyDescent="0.2">
      <c r="B324" s="96"/>
      <c r="C324" s="57" t="s">
        <v>88</v>
      </c>
      <c r="D324" s="84"/>
      <c r="E324" s="9"/>
      <c r="F324" s="9"/>
      <c r="G324" s="9"/>
      <c r="H324" s="85"/>
      <c r="I324" t="str">
        <f t="shared" si="26"/>
        <v/>
      </c>
      <c r="M324" s="96"/>
      <c r="N324" s="97" t="s">
        <v>88</v>
      </c>
      <c r="O324" s="171" t="s">
        <v>46</v>
      </c>
      <c r="P324" s="177" t="s">
        <v>45</v>
      </c>
      <c r="Q324" s="177" t="s">
        <v>45</v>
      </c>
      <c r="R324" s="177" t="s">
        <v>45</v>
      </c>
      <c r="S324" s="177" t="s">
        <v>45</v>
      </c>
      <c r="T324" s="100"/>
      <c r="X324" s="96"/>
      <c r="Y324" s="36" t="s">
        <v>88</v>
      </c>
      <c r="Z324" s="37" t="str">
        <f t="shared" si="30"/>
        <v>0</v>
      </c>
      <c r="AA324" s="37" t="str">
        <f t="shared" si="30"/>
        <v>0</v>
      </c>
      <c r="AB324" s="37" t="str">
        <f t="shared" si="30"/>
        <v>0</v>
      </c>
      <c r="AC324" s="37" t="str">
        <f t="shared" si="30"/>
        <v>0</v>
      </c>
      <c r="AD324" s="37" t="str">
        <f t="shared" si="30"/>
        <v>0</v>
      </c>
      <c r="AE324" s="38">
        <f>Z324+Z325+Z326+Z327+Z328</f>
        <v>0</v>
      </c>
      <c r="AF324" s="38">
        <f>AA324+AA325+AA326+AA327+AA328</f>
        <v>0</v>
      </c>
      <c r="AG324" s="38">
        <f>AB324+AB325+AB326+AB327+AB328</f>
        <v>0</v>
      </c>
      <c r="AH324" s="38">
        <f>AC324+AC325+AC326+AC327+AC328</f>
        <v>0</v>
      </c>
      <c r="AI324" s="38">
        <f>AD324+AD325+AD326+AD327+AD328</f>
        <v>0</v>
      </c>
      <c r="AJ324" s="38">
        <f>SUM(AE324:AI324)</f>
        <v>0</v>
      </c>
      <c r="AK324" s="70">
        <f>VALUE(_xlfn.XMATCH($AJ324,$AP$294:$AP$319,0,1))</f>
        <v>1</v>
      </c>
      <c r="AL324" s="70" cm="1">
        <f t="array" ref="AL324">INDEX($AQ$294:$AQ$319,$AK324)</f>
        <v>0</v>
      </c>
      <c r="AM324" s="70">
        <f>Z324+AA324+AB324+AC324+AD324</f>
        <v>0</v>
      </c>
      <c r="AN324" s="70">
        <f>VLOOKUP($AJ324,$AP$294:$AQ$319,2,FALSE)</f>
        <v>0</v>
      </c>
    </row>
    <row r="325" spans="2:40" ht="16" x14ac:dyDescent="0.2">
      <c r="B325" s="96"/>
      <c r="C325" s="58" t="s">
        <v>89</v>
      </c>
      <c r="D325" s="80"/>
      <c r="E325" s="1"/>
      <c r="F325" s="1"/>
      <c r="G325" s="1"/>
      <c r="H325" s="81"/>
      <c r="I325" t="str">
        <f t="shared" si="26"/>
        <v/>
      </c>
      <c r="M325" s="96"/>
      <c r="N325" s="98" t="s">
        <v>89</v>
      </c>
      <c r="O325" s="178" t="s">
        <v>45</v>
      </c>
      <c r="P325" s="179" t="s">
        <v>46</v>
      </c>
      <c r="Q325" s="179" t="s">
        <v>45</v>
      </c>
      <c r="R325" s="179" t="s">
        <v>45</v>
      </c>
      <c r="S325" s="179" t="s">
        <v>45</v>
      </c>
      <c r="T325" s="101"/>
      <c r="X325" s="96"/>
      <c r="Y325" s="33" t="s">
        <v>89</v>
      </c>
      <c r="Z325" s="21" t="str">
        <f t="shared" si="30"/>
        <v>0</v>
      </c>
      <c r="AA325" s="21" t="str">
        <f t="shared" si="30"/>
        <v>0</v>
      </c>
      <c r="AB325" s="21" t="str">
        <f>IF(F325=Q325,"1","0")</f>
        <v>0</v>
      </c>
      <c r="AC325" s="21" t="str">
        <f t="shared" si="30"/>
        <v>0</v>
      </c>
      <c r="AD325" s="21" t="str">
        <f t="shared" si="30"/>
        <v>0</v>
      </c>
      <c r="AK325" s="70"/>
      <c r="AL325" s="70"/>
      <c r="AM325" s="70">
        <f t="shared" ref="AM325:AM373" si="34">Z325+AA325+AB325+AC325+AD325</f>
        <v>0</v>
      </c>
      <c r="AN325" s="70"/>
    </row>
    <row r="326" spans="2:40" ht="16" x14ac:dyDescent="0.2">
      <c r="B326" s="96"/>
      <c r="C326" s="58" t="s">
        <v>90</v>
      </c>
      <c r="D326" s="80"/>
      <c r="E326" s="1"/>
      <c r="F326" s="1"/>
      <c r="G326" s="1"/>
      <c r="H326" s="81"/>
      <c r="I326" t="str">
        <f t="shared" si="26"/>
        <v/>
      </c>
      <c r="M326" s="96"/>
      <c r="N326" s="98" t="s">
        <v>90</v>
      </c>
      <c r="O326" s="178" t="s">
        <v>45</v>
      </c>
      <c r="P326" s="179" t="s">
        <v>45</v>
      </c>
      <c r="Q326" s="179" t="s">
        <v>45</v>
      </c>
      <c r="R326" s="179" t="s">
        <v>45</v>
      </c>
      <c r="S326" s="179" t="s">
        <v>46</v>
      </c>
      <c r="T326" s="101"/>
      <c r="X326" s="96"/>
      <c r="Y326" s="33" t="s">
        <v>90</v>
      </c>
      <c r="Z326" s="21" t="str">
        <f t="shared" si="30"/>
        <v>0</v>
      </c>
      <c r="AA326" s="21" t="str">
        <f t="shared" si="30"/>
        <v>0</v>
      </c>
      <c r="AB326" s="21" t="str">
        <f t="shared" si="30"/>
        <v>0</v>
      </c>
      <c r="AC326" s="21" t="str">
        <f t="shared" si="30"/>
        <v>0</v>
      </c>
      <c r="AD326" s="21" t="str">
        <f t="shared" si="30"/>
        <v>0</v>
      </c>
      <c r="AK326" s="70"/>
      <c r="AL326" s="70"/>
      <c r="AM326" s="70">
        <f t="shared" si="34"/>
        <v>0</v>
      </c>
      <c r="AN326" s="70"/>
    </row>
    <row r="327" spans="2:40" ht="16" x14ac:dyDescent="0.2">
      <c r="B327" s="96"/>
      <c r="C327" s="58" t="s">
        <v>91</v>
      </c>
      <c r="D327" s="80"/>
      <c r="E327" s="1"/>
      <c r="F327" s="1"/>
      <c r="G327" s="1"/>
      <c r="H327" s="81"/>
      <c r="I327" t="str">
        <f t="shared" si="26"/>
        <v/>
      </c>
      <c r="M327" s="96"/>
      <c r="N327" s="98" t="s">
        <v>91</v>
      </c>
      <c r="O327" s="178" t="s">
        <v>45</v>
      </c>
      <c r="P327" s="179" t="s">
        <v>45</v>
      </c>
      <c r="Q327" s="179" t="s">
        <v>45</v>
      </c>
      <c r="R327" s="179" t="s">
        <v>46</v>
      </c>
      <c r="S327" s="179" t="s">
        <v>45</v>
      </c>
      <c r="T327" s="101"/>
      <c r="X327" s="96"/>
      <c r="Y327" s="33" t="s">
        <v>91</v>
      </c>
      <c r="Z327" s="21" t="str">
        <f t="shared" si="30"/>
        <v>0</v>
      </c>
      <c r="AA327" s="21" t="str">
        <f t="shared" si="30"/>
        <v>0</v>
      </c>
      <c r="AB327" s="21" t="str">
        <f t="shared" si="30"/>
        <v>0</v>
      </c>
      <c r="AC327" s="21" t="str">
        <f t="shared" si="30"/>
        <v>0</v>
      </c>
      <c r="AD327" s="21" t="str">
        <f t="shared" si="30"/>
        <v>0</v>
      </c>
      <c r="AK327" s="70"/>
      <c r="AL327" s="70"/>
      <c r="AM327" s="70">
        <f t="shared" si="34"/>
        <v>0</v>
      </c>
      <c r="AN327" s="70"/>
    </row>
    <row r="328" spans="2:40" ht="17" thickBot="1" x14ac:dyDescent="0.25">
      <c r="B328" s="96"/>
      <c r="C328" s="59" t="s">
        <v>92</v>
      </c>
      <c r="D328" s="82"/>
      <c r="E328" s="10"/>
      <c r="F328" s="10"/>
      <c r="G328" s="10"/>
      <c r="H328" s="83"/>
      <c r="I328" t="str">
        <f t="shared" si="26"/>
        <v/>
      </c>
      <c r="M328" s="96"/>
      <c r="N328" s="99" t="s">
        <v>92</v>
      </c>
      <c r="O328" s="180" t="s">
        <v>45</v>
      </c>
      <c r="P328" s="181" t="s">
        <v>45</v>
      </c>
      <c r="Q328" s="181" t="s">
        <v>46</v>
      </c>
      <c r="R328" s="181" t="s">
        <v>45</v>
      </c>
      <c r="S328" s="181" t="s">
        <v>45</v>
      </c>
      <c r="T328" s="102"/>
      <c r="X328" s="96"/>
      <c r="Y328" s="34" t="s">
        <v>92</v>
      </c>
      <c r="Z328" s="21" t="str">
        <f t="shared" si="30"/>
        <v>0</v>
      </c>
      <c r="AA328" s="21" t="str">
        <f t="shared" si="30"/>
        <v>0</v>
      </c>
      <c r="AB328" s="21" t="str">
        <f t="shared" si="30"/>
        <v>0</v>
      </c>
      <c r="AC328" s="21" t="str">
        <f t="shared" si="30"/>
        <v>0</v>
      </c>
      <c r="AD328" s="21" t="str">
        <f t="shared" si="30"/>
        <v>0</v>
      </c>
      <c r="AK328" s="70"/>
      <c r="AL328" s="70"/>
      <c r="AM328" s="70">
        <f t="shared" si="34"/>
        <v>0</v>
      </c>
      <c r="AN328" s="70"/>
    </row>
    <row r="329" spans="2:40" ht="16" x14ac:dyDescent="0.2">
      <c r="B329" s="96"/>
      <c r="C329" s="57" t="s">
        <v>93</v>
      </c>
      <c r="D329" s="84"/>
      <c r="E329" s="9"/>
      <c r="F329" s="9"/>
      <c r="G329" s="9"/>
      <c r="H329" s="85"/>
      <c r="I329" t="str">
        <f t="shared" si="26"/>
        <v/>
      </c>
      <c r="M329" s="96"/>
      <c r="N329" s="97" t="s">
        <v>93</v>
      </c>
      <c r="O329" s="171" t="s">
        <v>46</v>
      </c>
      <c r="P329" s="177" t="s">
        <v>45</v>
      </c>
      <c r="Q329" s="177" t="s">
        <v>45</v>
      </c>
      <c r="R329" s="177" t="s">
        <v>45</v>
      </c>
      <c r="S329" s="177" t="s">
        <v>45</v>
      </c>
      <c r="T329" s="100"/>
      <c r="X329" s="96"/>
      <c r="Y329" s="36" t="s">
        <v>93</v>
      </c>
      <c r="Z329" s="37" t="str">
        <f t="shared" si="30"/>
        <v>0</v>
      </c>
      <c r="AA329" s="37" t="str">
        <f t="shared" si="30"/>
        <v>0</v>
      </c>
      <c r="AB329" s="37" t="str">
        <f t="shared" si="30"/>
        <v>0</v>
      </c>
      <c r="AC329" s="37" t="str">
        <f t="shared" si="30"/>
        <v>0</v>
      </c>
      <c r="AD329" s="37" t="str">
        <f t="shared" si="30"/>
        <v>0</v>
      </c>
      <c r="AE329" s="38">
        <f>Z329+Z330+Z331+Z332+Z333</f>
        <v>0</v>
      </c>
      <c r="AF329" s="38">
        <f>AA329+AA330+AA331+AA332+AA333</f>
        <v>0</v>
      </c>
      <c r="AG329" s="38">
        <f>AB329+AB330+AB331+AB332+AB333</f>
        <v>0</v>
      </c>
      <c r="AH329" s="38">
        <f>AC329+AC330+AC331+AC332+AC333</f>
        <v>0</v>
      </c>
      <c r="AI329" s="38">
        <f>AD329+AD330+AD331+AD332+AD333</f>
        <v>0</v>
      </c>
      <c r="AJ329" s="38">
        <f>SUM(AE329:AI329)</f>
        <v>0</v>
      </c>
      <c r="AK329" s="70">
        <f>VALUE(_xlfn.XMATCH($AJ329,$AP$294:$AP$319,0,1))</f>
        <v>1</v>
      </c>
      <c r="AL329" s="70" cm="1">
        <f t="array" ref="AL329">INDEX($AQ$294:$AQ$319,$AK329)</f>
        <v>0</v>
      </c>
      <c r="AM329" s="70">
        <f>Z329+AA329+AB329+AC329+AD329</f>
        <v>0</v>
      </c>
      <c r="AN329" s="70">
        <f>VLOOKUP($AJ329,$AP$294:$AQ$319,2,FALSE)</f>
        <v>0</v>
      </c>
    </row>
    <row r="330" spans="2:40" ht="16" x14ac:dyDescent="0.2">
      <c r="B330" s="96"/>
      <c r="C330" s="58" t="s">
        <v>94</v>
      </c>
      <c r="D330" s="80"/>
      <c r="E330" s="1"/>
      <c r="F330" s="1"/>
      <c r="G330" s="1"/>
      <c r="H330" s="81"/>
      <c r="I330" t="str">
        <f t="shared" si="26"/>
        <v/>
      </c>
      <c r="M330" s="96"/>
      <c r="N330" s="98" t="s">
        <v>94</v>
      </c>
      <c r="O330" s="178" t="s">
        <v>45</v>
      </c>
      <c r="P330" s="179" t="s">
        <v>45</v>
      </c>
      <c r="Q330" s="179" t="s">
        <v>45</v>
      </c>
      <c r="R330" s="179" t="s">
        <v>45</v>
      </c>
      <c r="S330" s="179" t="s">
        <v>46</v>
      </c>
      <c r="T330" s="101"/>
      <c r="X330" s="96"/>
      <c r="Y330" s="33" t="s">
        <v>94</v>
      </c>
      <c r="Z330" s="21" t="str">
        <f t="shared" si="30"/>
        <v>0</v>
      </c>
      <c r="AA330" s="21" t="str">
        <f t="shared" si="30"/>
        <v>0</v>
      </c>
      <c r="AB330" s="21" t="str">
        <f t="shared" si="30"/>
        <v>0</v>
      </c>
      <c r="AC330" s="21" t="str">
        <f t="shared" si="30"/>
        <v>0</v>
      </c>
      <c r="AD330" s="21" t="str">
        <f t="shared" si="30"/>
        <v>0</v>
      </c>
      <c r="AK330" s="70"/>
      <c r="AL330" s="70"/>
      <c r="AM330" s="70">
        <f t="shared" ref="AM330:AM378" si="35">Z330+AA330+AB330+AC330+AD330</f>
        <v>0</v>
      </c>
      <c r="AN330" s="70"/>
    </row>
    <row r="331" spans="2:40" ht="16" x14ac:dyDescent="0.2">
      <c r="B331" s="96"/>
      <c r="C331" s="58" t="s">
        <v>95</v>
      </c>
      <c r="D331" s="80"/>
      <c r="E331" s="1"/>
      <c r="F331" s="1"/>
      <c r="G331" s="1"/>
      <c r="H331" s="81"/>
      <c r="I331" t="str">
        <f t="shared" si="26"/>
        <v/>
      </c>
      <c r="M331" s="96"/>
      <c r="N331" s="98" t="s">
        <v>95</v>
      </c>
      <c r="O331" s="178" t="s">
        <v>45</v>
      </c>
      <c r="P331" s="179" t="s">
        <v>45</v>
      </c>
      <c r="Q331" s="179" t="s">
        <v>45</v>
      </c>
      <c r="R331" s="179" t="s">
        <v>46</v>
      </c>
      <c r="S331" s="179" t="s">
        <v>45</v>
      </c>
      <c r="T331" s="101"/>
      <c r="X331" s="96"/>
      <c r="Y331" s="33" t="s">
        <v>95</v>
      </c>
      <c r="Z331" s="21" t="str">
        <f t="shared" si="30"/>
        <v>0</v>
      </c>
      <c r="AA331" s="21" t="str">
        <f t="shared" si="30"/>
        <v>0</v>
      </c>
      <c r="AB331" s="21" t="str">
        <f t="shared" si="30"/>
        <v>0</v>
      </c>
      <c r="AC331" s="21" t="str">
        <f t="shared" si="30"/>
        <v>0</v>
      </c>
      <c r="AD331" s="21" t="str">
        <f t="shared" si="30"/>
        <v>0</v>
      </c>
      <c r="AK331" s="70"/>
      <c r="AL331" s="70"/>
      <c r="AM331" s="70">
        <f t="shared" si="35"/>
        <v>0</v>
      </c>
      <c r="AN331" s="70"/>
    </row>
    <row r="332" spans="2:40" ht="16" x14ac:dyDescent="0.2">
      <c r="B332" s="96"/>
      <c r="C332" s="58" t="s">
        <v>96</v>
      </c>
      <c r="D332" s="80"/>
      <c r="E332" s="1"/>
      <c r="F332" s="1"/>
      <c r="G332" s="1"/>
      <c r="H332" s="81"/>
      <c r="I332" t="str">
        <f t="shared" si="26"/>
        <v/>
      </c>
      <c r="M332" s="96"/>
      <c r="N332" s="98" t="s">
        <v>96</v>
      </c>
      <c r="O332" s="178" t="s">
        <v>45</v>
      </c>
      <c r="P332" s="179" t="s">
        <v>45</v>
      </c>
      <c r="Q332" s="179" t="s">
        <v>46</v>
      </c>
      <c r="R332" s="179" t="s">
        <v>45</v>
      </c>
      <c r="S332" s="179" t="s">
        <v>45</v>
      </c>
      <c r="T332" s="101"/>
      <c r="X332" s="96"/>
      <c r="Y332" s="33" t="s">
        <v>96</v>
      </c>
      <c r="Z332" s="21" t="str">
        <f t="shared" si="30"/>
        <v>0</v>
      </c>
      <c r="AA332" s="21" t="str">
        <f t="shared" si="30"/>
        <v>0</v>
      </c>
      <c r="AB332" s="21" t="str">
        <f t="shared" si="30"/>
        <v>0</v>
      </c>
      <c r="AC332" s="21" t="str">
        <f t="shared" si="30"/>
        <v>0</v>
      </c>
      <c r="AD332" s="21" t="str">
        <f t="shared" si="30"/>
        <v>0</v>
      </c>
      <c r="AK332" s="70"/>
      <c r="AL332" s="70"/>
      <c r="AM332" s="70">
        <f t="shared" si="35"/>
        <v>0</v>
      </c>
      <c r="AN332" s="70"/>
    </row>
    <row r="333" spans="2:40" ht="17" thickBot="1" x14ac:dyDescent="0.25">
      <c r="B333" s="96"/>
      <c r="C333" s="59" t="s">
        <v>97</v>
      </c>
      <c r="D333" s="82"/>
      <c r="E333" s="10"/>
      <c r="F333" s="10"/>
      <c r="G333" s="10"/>
      <c r="H333" s="83"/>
      <c r="I333" t="str">
        <f t="shared" si="26"/>
        <v/>
      </c>
      <c r="M333" s="96"/>
      <c r="N333" s="99" t="s">
        <v>97</v>
      </c>
      <c r="O333" s="180" t="s">
        <v>45</v>
      </c>
      <c r="P333" s="181" t="s">
        <v>46</v>
      </c>
      <c r="Q333" s="181" t="s">
        <v>45</v>
      </c>
      <c r="R333" s="181" t="s">
        <v>45</v>
      </c>
      <c r="S333" s="181" t="s">
        <v>45</v>
      </c>
      <c r="T333" s="102"/>
      <c r="X333" s="96"/>
      <c r="Y333" s="34" t="s">
        <v>97</v>
      </c>
      <c r="Z333" s="21" t="str">
        <f t="shared" si="30"/>
        <v>0</v>
      </c>
      <c r="AA333" s="21" t="str">
        <f t="shared" si="30"/>
        <v>0</v>
      </c>
      <c r="AB333" s="21" t="str">
        <f t="shared" si="30"/>
        <v>0</v>
      </c>
      <c r="AC333" s="21" t="str">
        <f t="shared" si="30"/>
        <v>0</v>
      </c>
      <c r="AD333" s="21" t="str">
        <f t="shared" si="30"/>
        <v>0</v>
      </c>
      <c r="AK333" s="70"/>
      <c r="AL333" s="70"/>
      <c r="AM333" s="70">
        <f t="shared" si="35"/>
        <v>0</v>
      </c>
      <c r="AN333" s="70"/>
    </row>
    <row r="334" spans="2:40" ht="16" x14ac:dyDescent="0.2">
      <c r="B334" s="96"/>
      <c r="C334" s="57" t="s">
        <v>98</v>
      </c>
      <c r="D334" s="84"/>
      <c r="E334" s="9"/>
      <c r="F334" s="9"/>
      <c r="G334" s="9"/>
      <c r="H334" s="85"/>
      <c r="I334" t="str">
        <f t="shared" si="26"/>
        <v/>
      </c>
      <c r="M334" s="96"/>
      <c r="N334" s="97" t="s">
        <v>98</v>
      </c>
      <c r="O334" s="171" t="s">
        <v>45</v>
      </c>
      <c r="P334" s="177" t="s">
        <v>45</v>
      </c>
      <c r="Q334" s="177" t="s">
        <v>45</v>
      </c>
      <c r="R334" s="177" t="s">
        <v>46</v>
      </c>
      <c r="S334" s="177" t="s">
        <v>45</v>
      </c>
      <c r="T334" s="100"/>
      <c r="X334" s="96"/>
      <c r="Y334" s="36" t="s">
        <v>98</v>
      </c>
      <c r="Z334" s="37" t="str">
        <f t="shared" si="30"/>
        <v>0</v>
      </c>
      <c r="AA334" s="37" t="str">
        <f t="shared" si="30"/>
        <v>0</v>
      </c>
      <c r="AB334" s="37" t="str">
        <f t="shared" si="30"/>
        <v>0</v>
      </c>
      <c r="AC334" s="37" t="str">
        <f t="shared" si="30"/>
        <v>0</v>
      </c>
      <c r="AD334" s="37" t="str">
        <f t="shared" si="30"/>
        <v>0</v>
      </c>
      <c r="AE334" s="38">
        <f>Z334+Z335+Z336+Z337+Z338</f>
        <v>0</v>
      </c>
      <c r="AF334" s="38">
        <f>AA334+AA335+AA336+AA337+AA338</f>
        <v>0</v>
      </c>
      <c r="AG334" s="38">
        <f>AB334+AB335+AB336+AB337+AB338</f>
        <v>0</v>
      </c>
      <c r="AH334" s="38">
        <f>AC334+AC335+AC336+AC337+AC338</f>
        <v>0</v>
      </c>
      <c r="AI334" s="38">
        <f>AD334+AD335+AD336+AD337+AD338</f>
        <v>0</v>
      </c>
      <c r="AJ334" s="38">
        <f>SUM(AE334:AI334)</f>
        <v>0</v>
      </c>
      <c r="AK334" s="70">
        <f>VALUE(_xlfn.XMATCH($AJ334,$AP$294:$AP$319,0,1))</f>
        <v>1</v>
      </c>
      <c r="AL334" s="70" cm="1">
        <f t="array" ref="AL334">INDEX($AQ$294:$AQ$319,$AK334)</f>
        <v>0</v>
      </c>
      <c r="AM334" s="70">
        <f>Z334+AA334+AB334+AC334+AD334</f>
        <v>0</v>
      </c>
      <c r="AN334" s="70">
        <f>VLOOKUP($AJ334,$AP$294:$AQ$319,2,FALSE)</f>
        <v>0</v>
      </c>
    </row>
    <row r="335" spans="2:40" ht="16" x14ac:dyDescent="0.2">
      <c r="B335" s="96"/>
      <c r="C335" s="58" t="s">
        <v>99</v>
      </c>
      <c r="D335" s="80"/>
      <c r="E335" s="1"/>
      <c r="F335" s="1"/>
      <c r="G335" s="1"/>
      <c r="H335" s="81"/>
      <c r="I335" t="str">
        <f t="shared" si="26"/>
        <v/>
      </c>
      <c r="M335" s="96"/>
      <c r="N335" s="98" t="s">
        <v>99</v>
      </c>
      <c r="O335" s="178" t="s">
        <v>45</v>
      </c>
      <c r="P335" s="179" t="s">
        <v>46</v>
      </c>
      <c r="Q335" s="179" t="s">
        <v>45</v>
      </c>
      <c r="R335" s="179" t="s">
        <v>45</v>
      </c>
      <c r="S335" s="179" t="s">
        <v>45</v>
      </c>
      <c r="T335" s="101"/>
      <c r="X335" s="96"/>
      <c r="Y335" s="33" t="s">
        <v>99</v>
      </c>
      <c r="Z335" s="21" t="str">
        <f t="shared" si="30"/>
        <v>0</v>
      </c>
      <c r="AA335" s="21" t="str">
        <f t="shared" si="30"/>
        <v>0</v>
      </c>
      <c r="AB335" s="21" t="str">
        <f t="shared" si="30"/>
        <v>0</v>
      </c>
      <c r="AC335" s="21" t="str">
        <f t="shared" si="30"/>
        <v>0</v>
      </c>
      <c r="AD335" s="21" t="str">
        <f t="shared" si="30"/>
        <v>0</v>
      </c>
      <c r="AK335" s="70"/>
      <c r="AL335" s="70"/>
      <c r="AM335" s="70">
        <f t="shared" ref="AM335:AM383" si="36">Z335+AA335+AB335+AC335+AD335</f>
        <v>0</v>
      </c>
      <c r="AN335" s="70"/>
    </row>
    <row r="336" spans="2:40" ht="16" x14ac:dyDescent="0.2">
      <c r="B336" s="96"/>
      <c r="C336" s="58" t="s">
        <v>100</v>
      </c>
      <c r="D336" s="80"/>
      <c r="E336" s="1"/>
      <c r="F336" s="1"/>
      <c r="G336" s="1"/>
      <c r="H336" s="81"/>
      <c r="I336" t="str">
        <f t="shared" si="26"/>
        <v/>
      </c>
      <c r="M336" s="96"/>
      <c r="N336" s="98" t="s">
        <v>100</v>
      </c>
      <c r="O336" s="178" t="s">
        <v>46</v>
      </c>
      <c r="P336" s="179" t="s">
        <v>45</v>
      </c>
      <c r="Q336" s="179" t="s">
        <v>45</v>
      </c>
      <c r="R336" s="179" t="s">
        <v>45</v>
      </c>
      <c r="S336" s="179" t="s">
        <v>45</v>
      </c>
      <c r="T336" s="101"/>
      <c r="X336" s="96"/>
      <c r="Y336" s="33" t="s">
        <v>100</v>
      </c>
      <c r="Z336" s="21" t="str">
        <f t="shared" ref="Z336:AD355" si="37">IF(D336=O336,"1","0")</f>
        <v>0</v>
      </c>
      <c r="AA336" s="21" t="str">
        <f t="shared" si="37"/>
        <v>0</v>
      </c>
      <c r="AB336" s="21" t="str">
        <f t="shared" si="37"/>
        <v>0</v>
      </c>
      <c r="AC336" s="21" t="str">
        <f t="shared" si="37"/>
        <v>0</v>
      </c>
      <c r="AD336" s="21" t="str">
        <f t="shared" si="37"/>
        <v>0</v>
      </c>
      <c r="AK336" s="70"/>
      <c r="AL336" s="70"/>
      <c r="AM336" s="70">
        <f t="shared" si="36"/>
        <v>0</v>
      </c>
      <c r="AN336" s="70"/>
    </row>
    <row r="337" spans="2:40" ht="16" x14ac:dyDescent="0.2">
      <c r="B337" s="96"/>
      <c r="C337" s="58" t="s">
        <v>101</v>
      </c>
      <c r="D337" s="80"/>
      <c r="E337" s="1"/>
      <c r="F337" s="1"/>
      <c r="G337" s="1"/>
      <c r="H337" s="81"/>
      <c r="I337" t="str">
        <f t="shared" si="26"/>
        <v/>
      </c>
      <c r="M337" s="96"/>
      <c r="N337" s="98" t="s">
        <v>101</v>
      </c>
      <c r="O337" s="178" t="s">
        <v>45</v>
      </c>
      <c r="P337" s="179" t="s">
        <v>45</v>
      </c>
      <c r="Q337" s="179" t="s">
        <v>45</v>
      </c>
      <c r="R337" s="179" t="s">
        <v>45</v>
      </c>
      <c r="S337" s="179" t="s">
        <v>46</v>
      </c>
      <c r="T337" s="101"/>
      <c r="X337" s="96"/>
      <c r="Y337" s="33" t="s">
        <v>101</v>
      </c>
      <c r="Z337" s="21" t="str">
        <f t="shared" si="37"/>
        <v>0</v>
      </c>
      <c r="AA337" s="21" t="str">
        <f t="shared" si="37"/>
        <v>0</v>
      </c>
      <c r="AB337" s="21" t="str">
        <f t="shared" si="37"/>
        <v>0</v>
      </c>
      <c r="AC337" s="21" t="str">
        <f t="shared" si="37"/>
        <v>0</v>
      </c>
      <c r="AD337" s="21" t="str">
        <f t="shared" si="37"/>
        <v>0</v>
      </c>
      <c r="AK337" s="70"/>
      <c r="AL337" s="70"/>
      <c r="AM337" s="70">
        <f t="shared" si="36"/>
        <v>0</v>
      </c>
      <c r="AN337" s="70"/>
    </row>
    <row r="338" spans="2:40" ht="17" thickBot="1" x14ac:dyDescent="0.25">
      <c r="B338" s="96"/>
      <c r="C338" s="59" t="s">
        <v>102</v>
      </c>
      <c r="D338" s="82"/>
      <c r="E338" s="10"/>
      <c r="F338" s="10"/>
      <c r="G338" s="10"/>
      <c r="H338" s="83"/>
      <c r="I338" t="str">
        <f t="shared" si="26"/>
        <v/>
      </c>
      <c r="M338" s="96"/>
      <c r="N338" s="99" t="s">
        <v>102</v>
      </c>
      <c r="O338" s="180" t="s">
        <v>45</v>
      </c>
      <c r="P338" s="181" t="s">
        <v>45</v>
      </c>
      <c r="Q338" s="181" t="s">
        <v>46</v>
      </c>
      <c r="R338" s="181" t="s">
        <v>45</v>
      </c>
      <c r="S338" s="181" t="s">
        <v>45</v>
      </c>
      <c r="T338" s="102"/>
      <c r="X338" s="96"/>
      <c r="Y338" s="34" t="s">
        <v>102</v>
      </c>
      <c r="Z338" s="21" t="str">
        <f t="shared" si="37"/>
        <v>0</v>
      </c>
      <c r="AA338" s="21" t="str">
        <f t="shared" si="37"/>
        <v>0</v>
      </c>
      <c r="AB338" s="21" t="str">
        <f t="shared" si="37"/>
        <v>0</v>
      </c>
      <c r="AC338" s="21" t="str">
        <f t="shared" si="37"/>
        <v>0</v>
      </c>
      <c r="AD338" s="21" t="str">
        <f t="shared" si="37"/>
        <v>0</v>
      </c>
      <c r="AK338" s="70"/>
      <c r="AL338" s="70"/>
      <c r="AM338" s="70">
        <f t="shared" si="36"/>
        <v>0</v>
      </c>
      <c r="AN338" s="70"/>
    </row>
    <row r="339" spans="2:40" ht="16" x14ac:dyDescent="0.2">
      <c r="B339" s="96"/>
      <c r="C339" s="57" t="s">
        <v>103</v>
      </c>
      <c r="D339" s="84"/>
      <c r="E339" s="9"/>
      <c r="F339" s="9"/>
      <c r="G339" s="9"/>
      <c r="H339" s="85"/>
      <c r="I339" t="str">
        <f t="shared" si="26"/>
        <v/>
      </c>
      <c r="M339" s="96"/>
      <c r="N339" s="97" t="s">
        <v>103</v>
      </c>
      <c r="O339" s="171" t="s">
        <v>45</v>
      </c>
      <c r="P339" s="177" t="s">
        <v>45</v>
      </c>
      <c r="Q339" s="177" t="s">
        <v>46</v>
      </c>
      <c r="R339" s="177" t="s">
        <v>45</v>
      </c>
      <c r="S339" s="177" t="s">
        <v>45</v>
      </c>
      <c r="T339" s="100"/>
      <c r="X339" s="96"/>
      <c r="Y339" s="36" t="s">
        <v>103</v>
      </c>
      <c r="Z339" s="37" t="str">
        <f t="shared" si="37"/>
        <v>0</v>
      </c>
      <c r="AA339" s="37" t="str">
        <f t="shared" si="37"/>
        <v>0</v>
      </c>
      <c r="AB339" s="37" t="str">
        <f t="shared" si="37"/>
        <v>0</v>
      </c>
      <c r="AC339" s="37" t="str">
        <f t="shared" si="37"/>
        <v>0</v>
      </c>
      <c r="AD339" s="37" t="str">
        <f t="shared" si="37"/>
        <v>0</v>
      </c>
      <c r="AE339" s="38">
        <f>Z339+Z340+Z341+Z342+Z343</f>
        <v>0</v>
      </c>
      <c r="AF339" s="38">
        <f>AA339+AA340+AA341+AA342+AA343</f>
        <v>0</v>
      </c>
      <c r="AG339" s="38">
        <f>AB339+AB340+AB341+AB342+AB343</f>
        <v>0</v>
      </c>
      <c r="AH339" s="38">
        <f>AC339+AC340+AC341+AC342+AC343</f>
        <v>0</v>
      </c>
      <c r="AI339" s="38">
        <f>AD339+AD340+AD341+AD342+AD343</f>
        <v>0</v>
      </c>
      <c r="AJ339" s="38">
        <f>SUM(AE339:AI339)</f>
        <v>0</v>
      </c>
      <c r="AK339" s="70">
        <f>VALUE(_xlfn.XMATCH($AJ339,$AP$294:$AP$319,0,1))</f>
        <v>1</v>
      </c>
      <c r="AL339" s="70" cm="1">
        <f t="array" ref="AL339">INDEX($AQ$294:$AQ$319,$AK339)</f>
        <v>0</v>
      </c>
      <c r="AM339" s="70">
        <f>Z339+AA339+AB339+AC339+AD339</f>
        <v>0</v>
      </c>
      <c r="AN339" s="70">
        <f>VLOOKUP($AJ339,$AP$294:$AQ$319,2,FALSE)</f>
        <v>0</v>
      </c>
    </row>
    <row r="340" spans="2:40" ht="16" x14ac:dyDescent="0.2">
      <c r="B340" s="96"/>
      <c r="C340" s="58" t="s">
        <v>104</v>
      </c>
      <c r="D340" s="80"/>
      <c r="E340" s="1"/>
      <c r="F340" s="1"/>
      <c r="G340" s="1"/>
      <c r="H340" s="81"/>
      <c r="I340" t="str">
        <f t="shared" si="26"/>
        <v/>
      </c>
      <c r="M340" s="96"/>
      <c r="N340" s="98" t="s">
        <v>104</v>
      </c>
      <c r="O340" s="178" t="s">
        <v>45</v>
      </c>
      <c r="P340" s="179" t="s">
        <v>45</v>
      </c>
      <c r="Q340" s="179" t="s">
        <v>45</v>
      </c>
      <c r="R340" s="179" t="s">
        <v>45</v>
      </c>
      <c r="S340" s="179" t="s">
        <v>46</v>
      </c>
      <c r="T340" s="101"/>
      <c r="X340" s="96"/>
      <c r="Y340" s="33" t="s">
        <v>104</v>
      </c>
      <c r="Z340" s="21" t="str">
        <f t="shared" si="37"/>
        <v>0</v>
      </c>
      <c r="AA340" s="21" t="str">
        <f t="shared" si="37"/>
        <v>0</v>
      </c>
      <c r="AB340" s="21" t="str">
        <f t="shared" si="37"/>
        <v>0</v>
      </c>
      <c r="AC340" s="21" t="str">
        <f t="shared" si="37"/>
        <v>0</v>
      </c>
      <c r="AD340" s="21" t="str">
        <f t="shared" si="37"/>
        <v>0</v>
      </c>
      <c r="AM340" s="70">
        <f t="shared" ref="AM340:AM388" si="38">Z340+AA340+AB340+AC340+AD340</f>
        <v>0</v>
      </c>
    </row>
    <row r="341" spans="2:40" ht="16" x14ac:dyDescent="0.2">
      <c r="B341" s="96"/>
      <c r="C341" s="58" t="s">
        <v>105</v>
      </c>
      <c r="D341" s="80"/>
      <c r="E341" s="1"/>
      <c r="F341" s="1"/>
      <c r="G341" s="1"/>
      <c r="H341" s="81"/>
      <c r="I341" t="str">
        <f t="shared" si="26"/>
        <v/>
      </c>
      <c r="M341" s="96"/>
      <c r="N341" s="98" t="s">
        <v>105</v>
      </c>
      <c r="O341" s="178" t="s">
        <v>45</v>
      </c>
      <c r="P341" s="179" t="s">
        <v>45</v>
      </c>
      <c r="Q341" s="179" t="s">
        <v>45</v>
      </c>
      <c r="R341" s="179" t="s">
        <v>46</v>
      </c>
      <c r="S341" s="179" t="s">
        <v>45</v>
      </c>
      <c r="T341" s="101"/>
      <c r="X341" s="96"/>
      <c r="Y341" s="33" t="s">
        <v>105</v>
      </c>
      <c r="Z341" s="21" t="str">
        <f t="shared" si="37"/>
        <v>0</v>
      </c>
      <c r="AA341" s="21" t="str">
        <f t="shared" si="37"/>
        <v>0</v>
      </c>
      <c r="AB341" s="21" t="str">
        <f t="shared" si="37"/>
        <v>0</v>
      </c>
      <c r="AC341" s="21" t="str">
        <f t="shared" si="37"/>
        <v>0</v>
      </c>
      <c r="AD341" s="21" t="str">
        <f t="shared" si="37"/>
        <v>0</v>
      </c>
      <c r="AM341" s="70">
        <f t="shared" si="38"/>
        <v>0</v>
      </c>
    </row>
    <row r="342" spans="2:40" ht="16" x14ac:dyDescent="0.2">
      <c r="B342" s="96"/>
      <c r="C342" s="58" t="s">
        <v>106</v>
      </c>
      <c r="D342" s="80"/>
      <c r="E342" s="1"/>
      <c r="F342" s="1"/>
      <c r="G342" s="1"/>
      <c r="H342" s="81"/>
      <c r="I342" t="str">
        <f t="shared" si="26"/>
        <v/>
      </c>
      <c r="M342" s="96"/>
      <c r="N342" s="98" t="s">
        <v>106</v>
      </c>
      <c r="O342" s="178" t="s">
        <v>45</v>
      </c>
      <c r="P342" s="179" t="s">
        <v>46</v>
      </c>
      <c r="Q342" s="179" t="s">
        <v>45</v>
      </c>
      <c r="R342" s="179" t="s">
        <v>45</v>
      </c>
      <c r="S342" s="179" t="s">
        <v>45</v>
      </c>
      <c r="T342" s="101"/>
      <c r="X342" s="96"/>
      <c r="Y342" s="33" t="s">
        <v>106</v>
      </c>
      <c r="Z342" s="21" t="str">
        <f t="shared" si="37"/>
        <v>0</v>
      </c>
      <c r="AA342" s="21" t="str">
        <f t="shared" si="37"/>
        <v>0</v>
      </c>
      <c r="AB342" s="21" t="str">
        <f t="shared" si="37"/>
        <v>0</v>
      </c>
      <c r="AC342" s="21" t="str">
        <f t="shared" si="37"/>
        <v>0</v>
      </c>
      <c r="AD342" s="21" t="str">
        <f t="shared" si="37"/>
        <v>0</v>
      </c>
      <c r="AM342" s="70">
        <f t="shared" si="38"/>
        <v>0</v>
      </c>
    </row>
    <row r="343" spans="2:40" ht="17" thickBot="1" x14ac:dyDescent="0.25">
      <c r="B343" s="96"/>
      <c r="C343" s="59" t="s">
        <v>107</v>
      </c>
      <c r="D343" s="86"/>
      <c r="E343" s="87"/>
      <c r="F343" s="87"/>
      <c r="G343" s="87"/>
      <c r="H343" s="88"/>
      <c r="I343" t="str">
        <f t="shared" si="26"/>
        <v/>
      </c>
      <c r="M343" s="96"/>
      <c r="N343" s="99" t="s">
        <v>107</v>
      </c>
      <c r="O343" s="180" t="s">
        <v>46</v>
      </c>
      <c r="P343" s="181" t="s">
        <v>45</v>
      </c>
      <c r="Q343" s="181" t="s">
        <v>45</v>
      </c>
      <c r="R343" s="181" t="s">
        <v>45</v>
      </c>
      <c r="S343" s="181" t="s">
        <v>45</v>
      </c>
      <c r="T343" s="102"/>
      <c r="X343" s="96"/>
      <c r="Y343" s="34" t="s">
        <v>107</v>
      </c>
      <c r="Z343" s="21" t="str">
        <f t="shared" si="37"/>
        <v>0</v>
      </c>
      <c r="AA343" s="21" t="str">
        <f t="shared" si="37"/>
        <v>0</v>
      </c>
      <c r="AB343" s="21" t="str">
        <f t="shared" si="37"/>
        <v>0</v>
      </c>
      <c r="AC343" s="21" t="str">
        <f t="shared" si="37"/>
        <v>0</v>
      </c>
      <c r="AD343" s="21" t="str">
        <f t="shared" si="37"/>
        <v>0</v>
      </c>
      <c r="AM343" s="70">
        <f t="shared" si="38"/>
        <v>0</v>
      </c>
    </row>
    <row r="344" spans="2:40" ht="16" x14ac:dyDescent="0.2">
      <c r="B344" s="96"/>
      <c r="C344" s="57" t="s">
        <v>108</v>
      </c>
      <c r="D344" s="84"/>
      <c r="E344" s="9"/>
      <c r="F344" s="9"/>
      <c r="G344" s="9"/>
      <c r="H344" s="85"/>
      <c r="I344" t="str">
        <f t="shared" si="26"/>
        <v/>
      </c>
      <c r="M344" s="96"/>
      <c r="N344" s="97" t="s">
        <v>108</v>
      </c>
      <c r="O344" s="171" t="s">
        <v>46</v>
      </c>
      <c r="P344" s="177" t="s">
        <v>45</v>
      </c>
      <c r="Q344" s="177" t="s">
        <v>45</v>
      </c>
      <c r="R344" s="177" t="s">
        <v>45</v>
      </c>
      <c r="S344" s="177" t="s">
        <v>45</v>
      </c>
      <c r="T344" s="100"/>
      <c r="X344" s="96"/>
      <c r="Y344" s="36" t="s">
        <v>108</v>
      </c>
      <c r="Z344" s="37" t="str">
        <f t="shared" si="37"/>
        <v>0</v>
      </c>
      <c r="AA344" s="37" t="str">
        <f t="shared" si="37"/>
        <v>0</v>
      </c>
      <c r="AB344" s="37" t="str">
        <f t="shared" si="37"/>
        <v>0</v>
      </c>
      <c r="AC344" s="37" t="str">
        <f t="shared" si="37"/>
        <v>0</v>
      </c>
      <c r="AD344" s="37" t="str">
        <f t="shared" si="37"/>
        <v>0</v>
      </c>
      <c r="AE344" s="38">
        <f>Z344+Z345+Z346+Z347+Z348</f>
        <v>0</v>
      </c>
      <c r="AF344" s="38">
        <f>AA344+AA345+AA346+AA347+AA348</f>
        <v>0</v>
      </c>
      <c r="AG344" s="38">
        <f>AB344+AB345+AB346+AB347+AB348</f>
        <v>0</v>
      </c>
      <c r="AH344" s="38">
        <f>AC344+AC345+AC346+AC347+AC348</f>
        <v>0</v>
      </c>
      <c r="AI344" s="38">
        <f>AD344+AD345+AD346+AD347+AD348</f>
        <v>0</v>
      </c>
      <c r="AJ344" s="38">
        <f>SUM(AE344:AI344)</f>
        <v>0</v>
      </c>
      <c r="AK344" s="70">
        <f>VALUE(_xlfn.XMATCH($AJ344,$AP$294:$AP$319,0,1))</f>
        <v>1</v>
      </c>
      <c r="AL344" s="70" cm="1">
        <f t="array" ref="AL344">INDEX($AQ$294:$AQ$319,$AK344)</f>
        <v>0</v>
      </c>
      <c r="AM344" s="70">
        <f>Z344+AA344+AB344+AC344+AD344</f>
        <v>0</v>
      </c>
      <c r="AN344" s="70">
        <f>VLOOKUP($AJ344,$AP$294:$AQ$319,2,FALSE)</f>
        <v>0</v>
      </c>
    </row>
    <row r="345" spans="2:40" ht="16" x14ac:dyDescent="0.2">
      <c r="B345" s="96"/>
      <c r="C345" s="58" t="s">
        <v>109</v>
      </c>
      <c r="D345" s="80"/>
      <c r="E345" s="1"/>
      <c r="F345" s="1"/>
      <c r="G345" s="1"/>
      <c r="H345" s="81"/>
      <c r="I345" t="str">
        <f t="shared" si="26"/>
        <v/>
      </c>
      <c r="M345" s="96"/>
      <c r="N345" s="98" t="s">
        <v>109</v>
      </c>
      <c r="O345" s="178" t="s">
        <v>45</v>
      </c>
      <c r="P345" s="179" t="s">
        <v>45</v>
      </c>
      <c r="Q345" s="179" t="s">
        <v>46</v>
      </c>
      <c r="R345" s="179" t="s">
        <v>45</v>
      </c>
      <c r="S345" s="179" t="s">
        <v>45</v>
      </c>
      <c r="T345" s="101"/>
      <c r="X345" s="96"/>
      <c r="Y345" s="33" t="s">
        <v>109</v>
      </c>
      <c r="Z345" s="21" t="str">
        <f t="shared" si="37"/>
        <v>0</v>
      </c>
      <c r="AA345" s="21" t="str">
        <f t="shared" si="37"/>
        <v>0</v>
      </c>
      <c r="AB345" s="21" t="str">
        <f t="shared" si="37"/>
        <v>0</v>
      </c>
      <c r="AC345" s="21" t="str">
        <f t="shared" si="37"/>
        <v>0</v>
      </c>
      <c r="AD345" s="21" t="str">
        <f t="shared" si="37"/>
        <v>0</v>
      </c>
      <c r="AK345" s="70"/>
      <c r="AL345" s="70"/>
      <c r="AM345" s="70">
        <f t="shared" ref="AM345:AM363" si="39">Z345+AA345+AB345+AC345+AD345</f>
        <v>0</v>
      </c>
      <c r="AN345" s="70"/>
    </row>
    <row r="346" spans="2:40" ht="16" x14ac:dyDescent="0.2">
      <c r="B346" s="96"/>
      <c r="C346" s="58" t="s">
        <v>110</v>
      </c>
      <c r="D346" s="80"/>
      <c r="E346" s="1"/>
      <c r="F346" s="1"/>
      <c r="G346" s="1"/>
      <c r="H346" s="81"/>
      <c r="I346" t="str">
        <f t="shared" si="26"/>
        <v/>
      </c>
      <c r="M346" s="96"/>
      <c r="N346" s="98" t="s">
        <v>110</v>
      </c>
      <c r="O346" s="178" t="s">
        <v>45</v>
      </c>
      <c r="P346" s="179" t="s">
        <v>45</v>
      </c>
      <c r="Q346" s="179" t="s">
        <v>45</v>
      </c>
      <c r="R346" s="179" t="s">
        <v>46</v>
      </c>
      <c r="S346" s="179" t="s">
        <v>45</v>
      </c>
      <c r="T346" s="101"/>
      <c r="X346" s="96"/>
      <c r="Y346" s="33" t="s">
        <v>110</v>
      </c>
      <c r="Z346" s="21" t="str">
        <f t="shared" si="37"/>
        <v>0</v>
      </c>
      <c r="AA346" s="21" t="str">
        <f t="shared" si="37"/>
        <v>0</v>
      </c>
      <c r="AB346" s="21" t="str">
        <f t="shared" si="37"/>
        <v>0</v>
      </c>
      <c r="AC346" s="21" t="str">
        <f t="shared" si="37"/>
        <v>0</v>
      </c>
      <c r="AD346" s="21" t="str">
        <f t="shared" si="37"/>
        <v>0</v>
      </c>
      <c r="AK346" s="70"/>
      <c r="AL346" s="70"/>
      <c r="AM346" s="70">
        <f t="shared" si="39"/>
        <v>0</v>
      </c>
      <c r="AN346" s="70"/>
    </row>
    <row r="347" spans="2:40" ht="16" x14ac:dyDescent="0.2">
      <c r="B347" s="96"/>
      <c r="C347" s="58" t="s">
        <v>111</v>
      </c>
      <c r="D347" s="80"/>
      <c r="E347" s="1"/>
      <c r="F347" s="1"/>
      <c r="G347" s="1"/>
      <c r="H347" s="81"/>
      <c r="I347" t="str">
        <f t="shared" si="26"/>
        <v/>
      </c>
      <c r="M347" s="96"/>
      <c r="N347" s="98" t="s">
        <v>111</v>
      </c>
      <c r="O347" s="178" t="s">
        <v>45</v>
      </c>
      <c r="P347" s="179" t="s">
        <v>46</v>
      </c>
      <c r="Q347" s="179" t="s">
        <v>45</v>
      </c>
      <c r="R347" s="179" t="s">
        <v>45</v>
      </c>
      <c r="S347" s="179" t="s">
        <v>45</v>
      </c>
      <c r="T347" s="101"/>
      <c r="X347" s="96"/>
      <c r="Y347" s="33" t="s">
        <v>111</v>
      </c>
      <c r="Z347" s="21" t="str">
        <f t="shared" si="37"/>
        <v>0</v>
      </c>
      <c r="AA347" s="21" t="str">
        <f t="shared" si="37"/>
        <v>0</v>
      </c>
      <c r="AB347" s="21" t="str">
        <f t="shared" si="37"/>
        <v>0</v>
      </c>
      <c r="AC347" s="21" t="str">
        <f t="shared" si="37"/>
        <v>0</v>
      </c>
      <c r="AD347" s="21" t="str">
        <f t="shared" si="37"/>
        <v>0</v>
      </c>
      <c r="AK347" s="70"/>
      <c r="AL347" s="70"/>
      <c r="AM347" s="70">
        <f t="shared" si="39"/>
        <v>0</v>
      </c>
      <c r="AN347" s="70"/>
    </row>
    <row r="348" spans="2:40" ht="17" thickBot="1" x14ac:dyDescent="0.25">
      <c r="B348" s="96"/>
      <c r="C348" s="59" t="s">
        <v>112</v>
      </c>
      <c r="D348" s="82"/>
      <c r="E348" s="10"/>
      <c r="F348" s="10"/>
      <c r="G348" s="10"/>
      <c r="H348" s="83"/>
      <c r="I348" t="str">
        <f t="shared" si="26"/>
        <v/>
      </c>
      <c r="M348" s="96"/>
      <c r="N348" s="99" t="s">
        <v>112</v>
      </c>
      <c r="O348" s="180" t="s">
        <v>45</v>
      </c>
      <c r="P348" s="181" t="s">
        <v>45</v>
      </c>
      <c r="Q348" s="181" t="s">
        <v>45</v>
      </c>
      <c r="R348" s="181" t="s">
        <v>45</v>
      </c>
      <c r="S348" s="181" t="s">
        <v>46</v>
      </c>
      <c r="T348" s="102"/>
      <c r="X348" s="96"/>
      <c r="Y348" s="34" t="s">
        <v>112</v>
      </c>
      <c r="Z348" s="21" t="str">
        <f t="shared" si="37"/>
        <v>0</v>
      </c>
      <c r="AA348" s="21" t="str">
        <f t="shared" si="37"/>
        <v>0</v>
      </c>
      <c r="AB348" s="21" t="str">
        <f t="shared" si="37"/>
        <v>0</v>
      </c>
      <c r="AC348" s="21" t="str">
        <f t="shared" si="37"/>
        <v>0</v>
      </c>
      <c r="AD348" s="21" t="str">
        <f t="shared" si="37"/>
        <v>0</v>
      </c>
      <c r="AK348" s="70"/>
      <c r="AL348" s="70"/>
      <c r="AM348" s="70">
        <f t="shared" si="39"/>
        <v>0</v>
      </c>
      <c r="AN348" s="70"/>
    </row>
    <row r="349" spans="2:40" ht="16" x14ac:dyDescent="0.2">
      <c r="B349" s="96"/>
      <c r="C349" s="57" t="s">
        <v>113</v>
      </c>
      <c r="D349" s="84"/>
      <c r="E349" s="9"/>
      <c r="F349" s="9"/>
      <c r="G349" s="9"/>
      <c r="H349" s="85"/>
      <c r="I349" t="str">
        <f t="shared" si="26"/>
        <v/>
      </c>
      <c r="M349" s="96"/>
      <c r="N349" s="97" t="s">
        <v>113</v>
      </c>
      <c r="O349" s="171" t="s">
        <v>46</v>
      </c>
      <c r="P349" s="177" t="s">
        <v>45</v>
      </c>
      <c r="Q349" s="177" t="s">
        <v>45</v>
      </c>
      <c r="R349" s="177" t="s">
        <v>45</v>
      </c>
      <c r="S349" s="177" t="s">
        <v>45</v>
      </c>
      <c r="T349" s="100"/>
      <c r="X349" s="96"/>
      <c r="Y349" s="36" t="s">
        <v>113</v>
      </c>
      <c r="Z349" s="37" t="str">
        <f t="shared" si="37"/>
        <v>0</v>
      </c>
      <c r="AA349" s="37" t="str">
        <f t="shared" si="37"/>
        <v>0</v>
      </c>
      <c r="AB349" s="37" t="str">
        <f t="shared" si="37"/>
        <v>0</v>
      </c>
      <c r="AC349" s="37" t="str">
        <f t="shared" si="37"/>
        <v>0</v>
      </c>
      <c r="AD349" s="37" t="str">
        <f t="shared" si="37"/>
        <v>0</v>
      </c>
      <c r="AE349" s="38">
        <f>Z349+Z350+Z351+Z352+Z353</f>
        <v>0</v>
      </c>
      <c r="AF349" s="38">
        <f>AA349+AA350+AA351+AA352+AA353</f>
        <v>0</v>
      </c>
      <c r="AG349" s="38">
        <f>AB349+AB350+AB351+AB352+AB353</f>
        <v>0</v>
      </c>
      <c r="AH349" s="38">
        <f>AC349+AC350+AC351+AC352+AC353</f>
        <v>0</v>
      </c>
      <c r="AI349" s="38">
        <f>AD349+AD350+AD351+AD352+AD353</f>
        <v>0</v>
      </c>
      <c r="AJ349" s="38">
        <f>SUM(AE349:AI349)</f>
        <v>0</v>
      </c>
      <c r="AK349" s="70">
        <f>VALUE(_xlfn.XMATCH($AJ349,$AP$294:$AP$319,0,1))</f>
        <v>1</v>
      </c>
      <c r="AL349" s="70" cm="1">
        <f t="array" ref="AL349">INDEX($AQ$294:$AQ$319,$AK349)</f>
        <v>0</v>
      </c>
      <c r="AM349" s="70">
        <f>Z349+AA349+AB349+AC349+AD349</f>
        <v>0</v>
      </c>
      <c r="AN349" s="70">
        <f>VLOOKUP($AJ349,$AP$294:$AQ$319,2,FALSE)</f>
        <v>0</v>
      </c>
    </row>
    <row r="350" spans="2:40" ht="16" x14ac:dyDescent="0.2">
      <c r="B350" s="96"/>
      <c r="C350" s="58" t="s">
        <v>114</v>
      </c>
      <c r="D350" s="80"/>
      <c r="E350" s="1"/>
      <c r="F350" s="1"/>
      <c r="G350" s="1"/>
      <c r="H350" s="81"/>
      <c r="I350" t="str">
        <f t="shared" si="26"/>
        <v/>
      </c>
      <c r="M350" s="96"/>
      <c r="N350" s="98" t="s">
        <v>114</v>
      </c>
      <c r="O350" s="178" t="s">
        <v>45</v>
      </c>
      <c r="P350" s="179" t="s">
        <v>46</v>
      </c>
      <c r="Q350" s="179" t="s">
        <v>45</v>
      </c>
      <c r="R350" s="179" t="s">
        <v>45</v>
      </c>
      <c r="S350" s="179" t="s">
        <v>45</v>
      </c>
      <c r="T350" s="101"/>
      <c r="X350" s="96"/>
      <c r="Y350" s="33" t="s">
        <v>114</v>
      </c>
      <c r="Z350" s="21" t="str">
        <f t="shared" si="37"/>
        <v>0</v>
      </c>
      <c r="AA350" s="21" t="str">
        <f t="shared" si="37"/>
        <v>0</v>
      </c>
      <c r="AB350" s="21" t="str">
        <f t="shared" si="37"/>
        <v>0</v>
      </c>
      <c r="AC350" s="21" t="str">
        <f t="shared" si="37"/>
        <v>0</v>
      </c>
      <c r="AD350" s="21" t="str">
        <f t="shared" si="37"/>
        <v>0</v>
      </c>
      <c r="AK350" s="70"/>
      <c r="AL350" s="70"/>
      <c r="AM350" s="70">
        <f t="shared" ref="AM350:AM368" si="40">Z350+AA350+AB350+AC350+AD350</f>
        <v>0</v>
      </c>
      <c r="AN350" s="70"/>
    </row>
    <row r="351" spans="2:40" ht="16" x14ac:dyDescent="0.2">
      <c r="B351" s="96"/>
      <c r="C351" s="58" t="s">
        <v>115</v>
      </c>
      <c r="D351" s="80"/>
      <c r="E351" s="1"/>
      <c r="F351" s="1"/>
      <c r="G351" s="1"/>
      <c r="H351" s="81"/>
      <c r="I351" t="str">
        <f t="shared" si="26"/>
        <v/>
      </c>
      <c r="M351" s="96"/>
      <c r="N351" s="98" t="s">
        <v>115</v>
      </c>
      <c r="O351" s="178" t="s">
        <v>45</v>
      </c>
      <c r="P351" s="179" t="s">
        <v>45</v>
      </c>
      <c r="Q351" s="179" t="s">
        <v>45</v>
      </c>
      <c r="R351" s="179" t="s">
        <v>45</v>
      </c>
      <c r="S351" s="179" t="s">
        <v>46</v>
      </c>
      <c r="T351" s="101"/>
      <c r="X351" s="96"/>
      <c r="Y351" s="33" t="s">
        <v>115</v>
      </c>
      <c r="Z351" s="21" t="str">
        <f t="shared" si="37"/>
        <v>0</v>
      </c>
      <c r="AA351" s="21" t="str">
        <f t="shared" si="37"/>
        <v>0</v>
      </c>
      <c r="AB351" s="21" t="str">
        <f t="shared" si="37"/>
        <v>0</v>
      </c>
      <c r="AC351" s="21" t="str">
        <f t="shared" si="37"/>
        <v>0</v>
      </c>
      <c r="AD351" s="21" t="str">
        <f t="shared" si="37"/>
        <v>0</v>
      </c>
      <c r="AK351" s="70"/>
      <c r="AL351" s="70"/>
      <c r="AM351" s="70">
        <f t="shared" si="40"/>
        <v>0</v>
      </c>
      <c r="AN351" s="70"/>
    </row>
    <row r="352" spans="2:40" ht="16" x14ac:dyDescent="0.2">
      <c r="B352" s="96"/>
      <c r="C352" s="58" t="s">
        <v>116</v>
      </c>
      <c r="D352" s="80"/>
      <c r="E352" s="1"/>
      <c r="F352" s="1"/>
      <c r="G352" s="1"/>
      <c r="H352" s="81"/>
      <c r="I352" t="str">
        <f t="shared" si="26"/>
        <v/>
      </c>
      <c r="M352" s="96"/>
      <c r="N352" s="98" t="s">
        <v>116</v>
      </c>
      <c r="O352" s="178" t="s">
        <v>45</v>
      </c>
      <c r="P352" s="179" t="s">
        <v>45</v>
      </c>
      <c r="Q352" s="179" t="s">
        <v>46</v>
      </c>
      <c r="R352" s="179" t="s">
        <v>45</v>
      </c>
      <c r="S352" s="179" t="s">
        <v>45</v>
      </c>
      <c r="T352" s="101"/>
      <c r="X352" s="96"/>
      <c r="Y352" s="33" t="s">
        <v>116</v>
      </c>
      <c r="Z352" s="21" t="str">
        <f t="shared" si="37"/>
        <v>0</v>
      </c>
      <c r="AA352" s="21" t="str">
        <f t="shared" si="37"/>
        <v>0</v>
      </c>
      <c r="AB352" s="21" t="str">
        <f t="shared" si="37"/>
        <v>0</v>
      </c>
      <c r="AC352" s="21" t="str">
        <f t="shared" si="37"/>
        <v>0</v>
      </c>
      <c r="AD352" s="21" t="str">
        <f t="shared" si="37"/>
        <v>0</v>
      </c>
      <c r="AK352" s="70"/>
      <c r="AL352" s="70"/>
      <c r="AM352" s="70">
        <f t="shared" si="40"/>
        <v>0</v>
      </c>
      <c r="AN352" s="70"/>
    </row>
    <row r="353" spans="2:40" ht="17" thickBot="1" x14ac:dyDescent="0.25">
      <c r="B353" s="96"/>
      <c r="C353" s="59" t="s">
        <v>117</v>
      </c>
      <c r="D353" s="82"/>
      <c r="E353" s="10"/>
      <c r="F353" s="10"/>
      <c r="G353" s="10"/>
      <c r="H353" s="83"/>
      <c r="I353" t="str">
        <f t="shared" si="26"/>
        <v/>
      </c>
      <c r="M353" s="96"/>
      <c r="N353" s="99" t="s">
        <v>117</v>
      </c>
      <c r="O353" s="180" t="s">
        <v>45</v>
      </c>
      <c r="P353" s="181" t="s">
        <v>45</v>
      </c>
      <c r="Q353" s="181" t="s">
        <v>45</v>
      </c>
      <c r="R353" s="181" t="s">
        <v>46</v>
      </c>
      <c r="S353" s="181" t="s">
        <v>45</v>
      </c>
      <c r="T353" s="102"/>
      <c r="X353" s="96"/>
      <c r="Y353" s="34" t="s">
        <v>117</v>
      </c>
      <c r="Z353" s="21" t="str">
        <f t="shared" si="37"/>
        <v>0</v>
      </c>
      <c r="AA353" s="21" t="str">
        <f t="shared" si="37"/>
        <v>0</v>
      </c>
      <c r="AB353" s="21" t="str">
        <f t="shared" si="37"/>
        <v>0</v>
      </c>
      <c r="AC353" s="21" t="str">
        <f>IF(G353=R353,"1","0")</f>
        <v>0</v>
      </c>
      <c r="AD353" s="21" t="str">
        <f t="shared" si="37"/>
        <v>0</v>
      </c>
      <c r="AK353" s="70"/>
      <c r="AL353" s="70"/>
      <c r="AM353" s="70">
        <f t="shared" si="40"/>
        <v>0</v>
      </c>
      <c r="AN353" s="70"/>
    </row>
    <row r="354" spans="2:40" ht="16" x14ac:dyDescent="0.2">
      <c r="B354" s="96"/>
      <c r="C354" s="57" t="s">
        <v>118</v>
      </c>
      <c r="D354" s="84"/>
      <c r="E354" s="9"/>
      <c r="F354" s="9"/>
      <c r="G354" s="9"/>
      <c r="H354" s="85"/>
      <c r="I354" t="str">
        <f t="shared" si="26"/>
        <v/>
      </c>
      <c r="M354" s="96"/>
      <c r="N354" s="97" t="s">
        <v>118</v>
      </c>
      <c r="O354" s="171" t="s">
        <v>45</v>
      </c>
      <c r="P354" s="177" t="s">
        <v>45</v>
      </c>
      <c r="Q354" s="177" t="s">
        <v>46</v>
      </c>
      <c r="R354" s="177" t="s">
        <v>45</v>
      </c>
      <c r="S354" s="177" t="s">
        <v>45</v>
      </c>
      <c r="T354" s="100"/>
      <c r="X354" s="96"/>
      <c r="Y354" s="36" t="s">
        <v>118</v>
      </c>
      <c r="Z354" s="37" t="str">
        <f t="shared" si="37"/>
        <v>0</v>
      </c>
      <c r="AA354" s="37" t="str">
        <f t="shared" si="37"/>
        <v>0</v>
      </c>
      <c r="AB354" s="37" t="str">
        <f t="shared" si="37"/>
        <v>0</v>
      </c>
      <c r="AC354" s="37" t="str">
        <f t="shared" si="37"/>
        <v>0</v>
      </c>
      <c r="AD354" s="37" t="str">
        <f t="shared" si="37"/>
        <v>0</v>
      </c>
      <c r="AE354" s="38">
        <f>Z354+Z355+Z356+Z357+Z358</f>
        <v>0</v>
      </c>
      <c r="AF354" s="38">
        <f>AA354+AA355+AA356+AA357+AA358</f>
        <v>0</v>
      </c>
      <c r="AG354" s="38">
        <f>AB354+AB355+AB356+AB357+AB358</f>
        <v>0</v>
      </c>
      <c r="AH354" s="38">
        <f>AC354+AC355+AC356+AC357+AC358</f>
        <v>0</v>
      </c>
      <c r="AI354" s="38">
        <f>AD354+AD355+AD356+AD357+AD358</f>
        <v>0</v>
      </c>
      <c r="AJ354" s="38">
        <f>SUM(AE354:AI354)</f>
        <v>0</v>
      </c>
      <c r="AK354" s="70">
        <f>VALUE(_xlfn.XMATCH($AJ354,$AP$294:$AP$319,0,1))</f>
        <v>1</v>
      </c>
      <c r="AL354" s="70" cm="1">
        <f t="array" ref="AL354">INDEX($AQ$294:$AQ$319,$AK354)</f>
        <v>0</v>
      </c>
      <c r="AM354" s="70">
        <f>Z354+AA354+AB354+AC354+AD354</f>
        <v>0</v>
      </c>
      <c r="AN354" s="70">
        <f>VLOOKUP($AJ354,$AP$294:$AQ$319,2,FALSE)</f>
        <v>0</v>
      </c>
    </row>
    <row r="355" spans="2:40" ht="16" x14ac:dyDescent="0.2">
      <c r="B355" s="96"/>
      <c r="C355" s="58" t="s">
        <v>119</v>
      </c>
      <c r="D355" s="80"/>
      <c r="E355" s="1"/>
      <c r="F355" s="1"/>
      <c r="G355" s="1"/>
      <c r="H355" s="81"/>
      <c r="I355" t="str">
        <f t="shared" si="26"/>
        <v/>
      </c>
      <c r="M355" s="96"/>
      <c r="N355" s="98" t="s">
        <v>119</v>
      </c>
      <c r="O355" s="178" t="s">
        <v>46</v>
      </c>
      <c r="P355" s="179" t="s">
        <v>45</v>
      </c>
      <c r="Q355" s="179" t="s">
        <v>45</v>
      </c>
      <c r="R355" s="179" t="s">
        <v>45</v>
      </c>
      <c r="S355" s="179" t="s">
        <v>45</v>
      </c>
      <c r="T355" s="101"/>
      <c r="X355" s="96"/>
      <c r="Y355" s="33" t="s">
        <v>119</v>
      </c>
      <c r="Z355" s="21" t="str">
        <f t="shared" si="37"/>
        <v>0</v>
      </c>
      <c r="AA355" s="21" t="str">
        <f t="shared" si="37"/>
        <v>0</v>
      </c>
      <c r="AB355" s="21" t="str">
        <f t="shared" si="37"/>
        <v>0</v>
      </c>
      <c r="AC355" s="21" t="str">
        <f t="shared" si="37"/>
        <v>0</v>
      </c>
      <c r="AD355" s="21" t="str">
        <f t="shared" si="37"/>
        <v>0</v>
      </c>
      <c r="AK355" s="70"/>
      <c r="AL355" s="70"/>
      <c r="AM355" s="70">
        <f t="shared" ref="AM355:AM373" si="41">Z355+AA355+AB355+AC355+AD355</f>
        <v>0</v>
      </c>
      <c r="AN355" s="70"/>
    </row>
    <row r="356" spans="2:40" ht="16" x14ac:dyDescent="0.2">
      <c r="B356" s="96"/>
      <c r="C356" s="58" t="s">
        <v>120</v>
      </c>
      <c r="D356" s="80"/>
      <c r="E356" s="1"/>
      <c r="F356" s="1"/>
      <c r="G356" s="1"/>
      <c r="H356" s="81"/>
      <c r="I356" t="str">
        <f t="shared" si="26"/>
        <v/>
      </c>
      <c r="M356" s="96"/>
      <c r="N356" s="98" t="s">
        <v>120</v>
      </c>
      <c r="O356" s="178" t="s">
        <v>45</v>
      </c>
      <c r="P356" s="179" t="s">
        <v>46</v>
      </c>
      <c r="Q356" s="179" t="s">
        <v>45</v>
      </c>
      <c r="R356" s="179" t="s">
        <v>45</v>
      </c>
      <c r="S356" s="179" t="s">
        <v>45</v>
      </c>
      <c r="T356" s="101"/>
      <c r="X356" s="96"/>
      <c r="Y356" s="33" t="s">
        <v>120</v>
      </c>
      <c r="Z356" s="21" t="str">
        <f t="shared" ref="Z356:AD373" si="42">IF(D356=O356,"1","0")</f>
        <v>0</v>
      </c>
      <c r="AA356" s="21" t="str">
        <f t="shared" si="42"/>
        <v>0</v>
      </c>
      <c r="AB356" s="21" t="str">
        <f t="shared" si="42"/>
        <v>0</v>
      </c>
      <c r="AC356" s="21" t="str">
        <f t="shared" si="42"/>
        <v>0</v>
      </c>
      <c r="AD356" s="21" t="str">
        <f t="shared" si="42"/>
        <v>0</v>
      </c>
      <c r="AK356" s="70"/>
      <c r="AL356" s="70"/>
      <c r="AM356" s="70">
        <f t="shared" si="41"/>
        <v>0</v>
      </c>
      <c r="AN356" s="70"/>
    </row>
    <row r="357" spans="2:40" ht="16" x14ac:dyDescent="0.2">
      <c r="B357" s="96"/>
      <c r="C357" s="58" t="s">
        <v>121</v>
      </c>
      <c r="D357" s="80"/>
      <c r="E357" s="1"/>
      <c r="F357" s="1"/>
      <c r="G357" s="1"/>
      <c r="H357" s="81"/>
      <c r="I357" t="str">
        <f t="shared" si="26"/>
        <v/>
      </c>
      <c r="M357" s="96"/>
      <c r="N357" s="98" t="s">
        <v>121</v>
      </c>
      <c r="O357" s="178" t="s">
        <v>45</v>
      </c>
      <c r="P357" s="179" t="s">
        <v>45</v>
      </c>
      <c r="Q357" s="179" t="s">
        <v>45</v>
      </c>
      <c r="R357" s="179" t="s">
        <v>45</v>
      </c>
      <c r="S357" s="179" t="s">
        <v>46</v>
      </c>
      <c r="T357" s="101"/>
      <c r="X357" s="96"/>
      <c r="Y357" s="33" t="s">
        <v>121</v>
      </c>
      <c r="Z357" s="21" t="str">
        <f t="shared" si="42"/>
        <v>0</v>
      </c>
      <c r="AA357" s="21" t="str">
        <f t="shared" si="42"/>
        <v>0</v>
      </c>
      <c r="AB357" s="21" t="str">
        <f t="shared" si="42"/>
        <v>0</v>
      </c>
      <c r="AC357" s="21" t="str">
        <f t="shared" si="42"/>
        <v>0</v>
      </c>
      <c r="AD357" s="21" t="str">
        <f t="shared" si="42"/>
        <v>0</v>
      </c>
      <c r="AK357" s="70"/>
      <c r="AL357" s="70"/>
      <c r="AM357" s="70">
        <f t="shared" si="41"/>
        <v>0</v>
      </c>
      <c r="AN357" s="70"/>
    </row>
    <row r="358" spans="2:40" ht="17" thickBot="1" x14ac:dyDescent="0.25">
      <c r="B358" s="96"/>
      <c r="C358" s="59" t="s">
        <v>122</v>
      </c>
      <c r="D358" s="82"/>
      <c r="E358" s="10"/>
      <c r="F358" s="10"/>
      <c r="G358" s="10"/>
      <c r="H358" s="83"/>
      <c r="I358" t="str">
        <f t="shared" si="26"/>
        <v/>
      </c>
      <c r="M358" s="96"/>
      <c r="N358" s="99" t="s">
        <v>122</v>
      </c>
      <c r="O358" s="180" t="s">
        <v>45</v>
      </c>
      <c r="P358" s="181" t="s">
        <v>45</v>
      </c>
      <c r="Q358" s="181" t="s">
        <v>45</v>
      </c>
      <c r="R358" s="181" t="s">
        <v>46</v>
      </c>
      <c r="S358" s="181" t="s">
        <v>45</v>
      </c>
      <c r="T358" s="102"/>
      <c r="X358" s="96"/>
      <c r="Y358" s="34" t="s">
        <v>122</v>
      </c>
      <c r="Z358" s="21" t="str">
        <f t="shared" si="42"/>
        <v>0</v>
      </c>
      <c r="AA358" s="21" t="str">
        <f t="shared" si="42"/>
        <v>0</v>
      </c>
      <c r="AB358" s="21" t="str">
        <f t="shared" si="42"/>
        <v>0</v>
      </c>
      <c r="AC358" s="21" t="str">
        <f t="shared" si="42"/>
        <v>0</v>
      </c>
      <c r="AD358" s="21" t="str">
        <f t="shared" si="42"/>
        <v>0</v>
      </c>
      <c r="AK358" s="70"/>
      <c r="AL358" s="70"/>
      <c r="AM358" s="70">
        <f t="shared" si="41"/>
        <v>0</v>
      </c>
      <c r="AN358" s="70"/>
    </row>
    <row r="359" spans="2:40" ht="16" x14ac:dyDescent="0.2">
      <c r="B359" s="96"/>
      <c r="C359" s="57" t="s">
        <v>123</v>
      </c>
      <c r="D359" s="84"/>
      <c r="E359" s="9"/>
      <c r="F359" s="9"/>
      <c r="G359" s="9"/>
      <c r="H359" s="85"/>
      <c r="I359" t="str">
        <f t="shared" ref="I359:I362" si="43">IF($H$365="X",IF(_xlfn.TEXTJOIN(,FALSE,$D359:$H359)&lt;&gt;"",IF(AM359=5,"Richtig","Falsch"),"Antwort fehlt"),"")</f>
        <v/>
      </c>
      <c r="M359" s="96"/>
      <c r="N359" s="97" t="s">
        <v>123</v>
      </c>
      <c r="O359" s="171" t="s">
        <v>45</v>
      </c>
      <c r="P359" s="177" t="s">
        <v>45</v>
      </c>
      <c r="Q359" s="177" t="s">
        <v>45</v>
      </c>
      <c r="R359" s="177" t="s">
        <v>46</v>
      </c>
      <c r="S359" s="177" t="s">
        <v>45</v>
      </c>
      <c r="T359" s="100"/>
      <c r="X359" s="96"/>
      <c r="Y359" s="36" t="s">
        <v>123</v>
      </c>
      <c r="Z359" s="37" t="str">
        <f t="shared" si="42"/>
        <v>0</v>
      </c>
      <c r="AA359" s="37" t="str">
        <f t="shared" si="42"/>
        <v>0</v>
      </c>
      <c r="AB359" s="37" t="str">
        <f t="shared" si="42"/>
        <v>0</v>
      </c>
      <c r="AC359" s="37" t="str">
        <f t="shared" si="42"/>
        <v>0</v>
      </c>
      <c r="AD359" s="37" t="str">
        <f t="shared" si="42"/>
        <v>0</v>
      </c>
      <c r="AE359" s="38">
        <f>Z359+Z360+Z361+Z362+Z363</f>
        <v>0</v>
      </c>
      <c r="AF359" s="38">
        <f>AA359+AA360+AA361+AA362+AA363</f>
        <v>0</v>
      </c>
      <c r="AG359" s="38">
        <f>AB359+AB360+AB361+AB362+AB363</f>
        <v>0</v>
      </c>
      <c r="AH359" s="38">
        <f>AC359+AC360+AC361+AC362+AC363</f>
        <v>0</v>
      </c>
      <c r="AI359" s="38">
        <f>AD359+AD360+AD361+AD362+AD363</f>
        <v>0</v>
      </c>
      <c r="AJ359" s="38">
        <f>SUM(AE359:AI359)</f>
        <v>0</v>
      </c>
      <c r="AK359" s="70">
        <f>VALUE(_xlfn.XMATCH($AJ359,$AP$294:$AP$319,0,1))</f>
        <v>1</v>
      </c>
      <c r="AL359" s="70" cm="1">
        <f t="array" ref="AL359">INDEX($AQ$294:$AQ$319,$AK359)</f>
        <v>0</v>
      </c>
      <c r="AM359" s="70">
        <f>Z359+AA359+AB359+AC359+AD359</f>
        <v>0</v>
      </c>
      <c r="AN359" s="70">
        <f>VLOOKUP($AJ359,$AP$294:$AQ$319,2,FALSE)</f>
        <v>0</v>
      </c>
    </row>
    <row r="360" spans="2:40" ht="16" x14ac:dyDescent="0.2">
      <c r="B360" s="96"/>
      <c r="C360" s="58" t="s">
        <v>124</v>
      </c>
      <c r="D360" s="80"/>
      <c r="E360" s="1"/>
      <c r="F360" s="1"/>
      <c r="G360" s="1"/>
      <c r="H360" s="81"/>
      <c r="I360" t="str">
        <f t="shared" si="43"/>
        <v/>
      </c>
      <c r="M360" s="96"/>
      <c r="N360" s="98" t="s">
        <v>124</v>
      </c>
      <c r="O360" s="178" t="s">
        <v>45</v>
      </c>
      <c r="P360" s="179" t="s">
        <v>45</v>
      </c>
      <c r="Q360" s="179" t="s">
        <v>45</v>
      </c>
      <c r="R360" s="179" t="s">
        <v>45</v>
      </c>
      <c r="S360" s="179" t="s">
        <v>46</v>
      </c>
      <c r="T360" s="101"/>
      <c r="X360" s="96"/>
      <c r="Y360" s="33" t="s">
        <v>124</v>
      </c>
      <c r="Z360" s="21" t="str">
        <f t="shared" si="42"/>
        <v>0</v>
      </c>
      <c r="AA360" s="21" t="str">
        <f>IF(E360=P360,"1","0")</f>
        <v>0</v>
      </c>
      <c r="AB360" s="21" t="str">
        <f t="shared" si="42"/>
        <v>0</v>
      </c>
      <c r="AC360" s="21" t="str">
        <f t="shared" si="42"/>
        <v>0</v>
      </c>
      <c r="AD360" s="21" t="str">
        <f t="shared" si="42"/>
        <v>0</v>
      </c>
      <c r="AM360" s="70">
        <f t="shared" ref="AM360:AM378" si="44">Z360+AA360+AB360+AC360+AD360</f>
        <v>0</v>
      </c>
    </row>
    <row r="361" spans="2:40" ht="16" x14ac:dyDescent="0.2">
      <c r="B361" s="96"/>
      <c r="C361" s="58" t="s">
        <v>125</v>
      </c>
      <c r="D361" s="80"/>
      <c r="E361" s="1"/>
      <c r="F361" s="1"/>
      <c r="G361" s="1"/>
      <c r="H361" s="81"/>
      <c r="I361" t="str">
        <f t="shared" si="43"/>
        <v/>
      </c>
      <c r="M361" s="96"/>
      <c r="N361" s="98" t="s">
        <v>125</v>
      </c>
      <c r="O361" s="178" t="s">
        <v>46</v>
      </c>
      <c r="P361" s="179" t="s">
        <v>45</v>
      </c>
      <c r="Q361" s="179" t="s">
        <v>45</v>
      </c>
      <c r="R361" s="179" t="s">
        <v>45</v>
      </c>
      <c r="S361" s="179" t="s">
        <v>45</v>
      </c>
      <c r="T361" s="101"/>
      <c r="X361" s="96"/>
      <c r="Y361" s="33" t="s">
        <v>125</v>
      </c>
      <c r="Z361" s="21" t="str">
        <f t="shared" si="42"/>
        <v>0</v>
      </c>
      <c r="AA361" s="21" t="str">
        <f t="shared" si="42"/>
        <v>0</v>
      </c>
      <c r="AB361" s="21" t="str">
        <f t="shared" si="42"/>
        <v>0</v>
      </c>
      <c r="AC361" s="21" t="str">
        <f t="shared" si="42"/>
        <v>0</v>
      </c>
      <c r="AD361" s="21" t="str">
        <f t="shared" si="42"/>
        <v>0</v>
      </c>
      <c r="AM361" s="70">
        <f t="shared" si="44"/>
        <v>0</v>
      </c>
    </row>
    <row r="362" spans="2:40" ht="16" x14ac:dyDescent="0.2">
      <c r="B362" s="96"/>
      <c r="C362" s="58" t="s">
        <v>126</v>
      </c>
      <c r="D362" s="80"/>
      <c r="E362" s="1"/>
      <c r="F362" s="1"/>
      <c r="G362" s="1"/>
      <c r="H362" s="81"/>
      <c r="I362" t="str">
        <f t="shared" si="43"/>
        <v/>
      </c>
      <c r="M362" s="96"/>
      <c r="N362" s="98" t="s">
        <v>126</v>
      </c>
      <c r="O362" s="178" t="s">
        <v>45</v>
      </c>
      <c r="P362" s="179" t="s">
        <v>45</v>
      </c>
      <c r="Q362" s="179" t="s">
        <v>46</v>
      </c>
      <c r="R362" s="179" t="s">
        <v>45</v>
      </c>
      <c r="S362" s="179" t="s">
        <v>45</v>
      </c>
      <c r="T362" s="101"/>
      <c r="X362" s="96"/>
      <c r="Y362" s="33" t="s">
        <v>126</v>
      </c>
      <c r="Z362" s="21" t="str">
        <f t="shared" si="42"/>
        <v>0</v>
      </c>
      <c r="AA362" s="21" t="str">
        <f t="shared" si="42"/>
        <v>0</v>
      </c>
      <c r="AB362" s="21" t="str">
        <f t="shared" si="42"/>
        <v>0</v>
      </c>
      <c r="AC362" s="21" t="str">
        <f t="shared" si="42"/>
        <v>0</v>
      </c>
      <c r="AD362" s="21" t="str">
        <f t="shared" si="42"/>
        <v>0</v>
      </c>
      <c r="AM362" s="70">
        <f>Z362+AA362+AB362+AC362+AD362</f>
        <v>0</v>
      </c>
    </row>
    <row r="363" spans="2:40" ht="17" thickBot="1" x14ac:dyDescent="0.25">
      <c r="B363" s="146" t="s">
        <v>30</v>
      </c>
      <c r="C363" s="59" t="s">
        <v>127</v>
      </c>
      <c r="D363" s="86"/>
      <c r="E363" s="87"/>
      <c r="F363" s="87"/>
      <c r="G363" s="87"/>
      <c r="H363" s="88"/>
      <c r="I363" t="str">
        <f>IF($H$365="X",IF(_xlfn.TEXTJOIN(,FALSE,$D363:$H363)&lt;&gt;"",IF(AM363=5,"Richtig","Falsch"),"Antwort fehlt"),"")</f>
        <v/>
      </c>
      <c r="M363" s="146" t="s">
        <v>30</v>
      </c>
      <c r="N363" s="99" t="s">
        <v>127</v>
      </c>
      <c r="O363" s="180" t="s">
        <v>45</v>
      </c>
      <c r="P363" s="181" t="s">
        <v>46</v>
      </c>
      <c r="Q363" s="181" t="s">
        <v>45</v>
      </c>
      <c r="R363" s="181" t="s">
        <v>45</v>
      </c>
      <c r="S363" s="181" t="s">
        <v>45</v>
      </c>
      <c r="T363" s="102"/>
      <c r="X363" s="146" t="s">
        <v>30</v>
      </c>
      <c r="Y363" s="34" t="s">
        <v>127</v>
      </c>
      <c r="Z363" s="21" t="str">
        <f t="shared" si="42"/>
        <v>0</v>
      </c>
      <c r="AA363" s="21" t="str">
        <f t="shared" si="42"/>
        <v>0</v>
      </c>
      <c r="AB363" s="21" t="str">
        <f t="shared" si="42"/>
        <v>0</v>
      </c>
      <c r="AC363" s="21" t="str">
        <f t="shared" si="42"/>
        <v>0</v>
      </c>
      <c r="AD363" s="21" t="str">
        <f t="shared" si="42"/>
        <v>0</v>
      </c>
      <c r="AM363" s="70">
        <f t="shared" si="44"/>
        <v>0</v>
      </c>
    </row>
    <row r="364" spans="2:40" ht="16" thickBot="1" x14ac:dyDescent="0.25"/>
    <row r="365" spans="2:40" ht="29.25" customHeight="1" thickBot="1" x14ac:dyDescent="0.25">
      <c r="B365" s="195" t="s">
        <v>128</v>
      </c>
      <c r="C365" s="196"/>
      <c r="D365" s="196"/>
      <c r="E365" s="196"/>
      <c r="F365" s="196"/>
      <c r="G365" s="197"/>
      <c r="H365" s="41"/>
      <c r="I365" s="45"/>
      <c r="J365" s="46"/>
      <c r="N365"/>
      <c r="O365"/>
      <c r="Y365"/>
      <c r="Z365"/>
    </row>
    <row r="366" spans="2:40" x14ac:dyDescent="0.2">
      <c r="B366" s="47"/>
      <c r="C366" s="48"/>
      <c r="D366" s="49"/>
      <c r="E366" s="50"/>
      <c r="F366" s="50"/>
      <c r="G366" s="50"/>
      <c r="H366" s="40"/>
      <c r="I366" s="50"/>
      <c r="J366" s="51"/>
    </row>
    <row r="367" spans="2:40" ht="18" thickBot="1" x14ac:dyDescent="0.25">
      <c r="B367" s="52" t="str">
        <f>IFERROR(IF(OR($H$365="X"),"Hier werden nun deine richtigen Antworten angezeigt. In der Tabelle: MedAt-H Auswertung finden Sie Ihre gesamte Statistik",""),"")</f>
        <v/>
      </c>
      <c r="C367" s="53"/>
      <c r="D367" s="54"/>
      <c r="E367" s="55"/>
      <c r="F367" s="55"/>
      <c r="G367" s="55"/>
      <c r="H367" s="55"/>
      <c r="I367" s="55"/>
      <c r="J367" s="56"/>
    </row>
  </sheetData>
  <mergeCells count="19">
    <mergeCell ref="B2:H2"/>
    <mergeCell ref="B365:G365"/>
    <mergeCell ref="M110:M115"/>
    <mergeCell ref="B110:B115"/>
    <mergeCell ref="M2:S2"/>
    <mergeCell ref="A135:XFD135"/>
    <mergeCell ref="A148:XFD148"/>
    <mergeCell ref="A166:XFD166"/>
    <mergeCell ref="A93:XFD93"/>
    <mergeCell ref="A108:XFD109"/>
    <mergeCell ref="X2:AD2"/>
    <mergeCell ref="X110:X115"/>
    <mergeCell ref="T292:T293"/>
    <mergeCell ref="B118:B134"/>
    <mergeCell ref="B136:B147"/>
    <mergeCell ref="B149:B165"/>
    <mergeCell ref="B167:B193"/>
    <mergeCell ref="A45:XFD45"/>
    <mergeCell ref="A72:XFD72"/>
  </mergeCells>
  <conditionalFormatting sqref="B1:I44">
    <cfRule type="cellIs" dxfId="79" priority="58" operator="equal">
      <formula>"Falsch"</formula>
    </cfRule>
    <cfRule type="cellIs" dxfId="78" priority="57" operator="equal">
      <formula>"Richtig"</formula>
    </cfRule>
    <cfRule type="cellIs" dxfId="77" priority="56" operator="equal">
      <formula>"Antwort fehlt"</formula>
    </cfRule>
  </conditionalFormatting>
  <conditionalFormatting sqref="B46:I71">
    <cfRule type="cellIs" dxfId="76" priority="65" operator="equal">
      <formula>"Antwort fehlt"</formula>
    </cfRule>
    <cfRule type="cellIs" dxfId="75" priority="66" operator="equal">
      <formula>"Richtig"</formula>
    </cfRule>
    <cfRule type="cellIs" dxfId="74" priority="67" operator="equal">
      <formula>"Falsch"</formula>
    </cfRule>
  </conditionalFormatting>
  <conditionalFormatting sqref="B73:I92">
    <cfRule type="cellIs" dxfId="73" priority="68" operator="equal">
      <formula>"Antwort fehlt"</formula>
    </cfRule>
    <cfRule type="cellIs" dxfId="72" priority="69" operator="equal">
      <formula>"Richtig"</formula>
    </cfRule>
    <cfRule type="cellIs" dxfId="71" priority="70" operator="equal">
      <formula>"Falsch"</formula>
    </cfRule>
  </conditionalFormatting>
  <conditionalFormatting sqref="B94:I107">
    <cfRule type="cellIs" dxfId="70" priority="77" operator="equal">
      <formula>"Antwort fehlt"</formula>
    </cfRule>
    <cfRule type="cellIs" dxfId="69" priority="78" operator="equal">
      <formula>"Richtig"</formula>
    </cfRule>
    <cfRule type="cellIs" dxfId="68" priority="79" operator="equal">
      <formula>"Falsch"</formula>
    </cfRule>
  </conditionalFormatting>
  <conditionalFormatting sqref="B118:I134 B136:I147 B149:I165 B167:I199 B200:B208 C200:I209 B210:I215 B216:G216 H216:I284 B217:E283 F217:G284 C284:E284 B285:I362 C363:I363 B364:I1048576">
    <cfRule type="cellIs" dxfId="67" priority="92" operator="equal">
      <formula>"Antwort fehlt"</formula>
    </cfRule>
    <cfRule type="cellIs" dxfId="66" priority="93" operator="equal">
      <formula>"Richtig"</formula>
    </cfRule>
    <cfRule type="cellIs" dxfId="65" priority="94" operator="equal">
      <formula>"Falsch"</formula>
    </cfRule>
  </conditionalFormatting>
  <conditionalFormatting sqref="D112">
    <cfRule type="cellIs" dxfId="64" priority="39" stopIfTrue="1" operator="equal">
      <formula>"Falsch"</formula>
    </cfRule>
    <cfRule type="cellIs" dxfId="63" priority="38" stopIfTrue="1" operator="equal">
      <formula>"Richtig"</formula>
    </cfRule>
    <cfRule type="cellIs" dxfId="62" priority="35" operator="equal">
      <formula>"Antwort fehlt"</formula>
    </cfRule>
  </conditionalFormatting>
  <conditionalFormatting sqref="D115">
    <cfRule type="cellIs" dxfId="61" priority="29" stopIfTrue="1" operator="equal">
      <formula>"Falsch"</formula>
    </cfRule>
    <cfRule type="cellIs" dxfId="60" priority="28" stopIfTrue="1" operator="equal">
      <formula>"Richtig"</formula>
    </cfRule>
    <cfRule type="cellIs" dxfId="59" priority="25" operator="equal">
      <formula>"Antwort fehlt"</formula>
    </cfRule>
  </conditionalFormatting>
  <conditionalFormatting sqref="D112:E112">
    <cfRule type="cellIs" dxfId="58" priority="37" operator="equal">
      <formula>"Falsch"</formula>
    </cfRule>
    <cfRule type="cellIs" dxfId="57" priority="36" operator="equal">
      <formula>"Richtig"</formula>
    </cfRule>
  </conditionalFormatting>
  <conditionalFormatting sqref="D115:E115">
    <cfRule type="cellIs" dxfId="56" priority="27" operator="equal">
      <formula>"Falsch"</formula>
    </cfRule>
    <cfRule type="cellIs" dxfId="55" priority="26" operator="equal">
      <formula>"Richtig"</formula>
    </cfRule>
  </conditionalFormatting>
  <conditionalFormatting sqref="E5:E44 E48:E71 E75:E92 E96:E107 E120:E134 E138:E147 E151:E165 E169:E193 E198:E209">
    <cfRule type="cellIs" dxfId="54" priority="106" stopIfTrue="1" operator="equal">
      <formula>"Falsch"</formula>
    </cfRule>
  </conditionalFormatting>
  <conditionalFormatting sqref="E120:E134 E138:E147 E151:E165 E169:E193 E198:E209 E96:E107 E75:E92 E48:E71 E5:E44">
    <cfRule type="cellIs" dxfId="53" priority="105" stopIfTrue="1" operator="equal">
      <formula>"Richtig"</formula>
    </cfRule>
  </conditionalFormatting>
  <conditionalFormatting sqref="I294:I363">
    <cfRule type="cellIs" dxfId="52" priority="100" stopIfTrue="1" operator="equal">
      <formula>"Falsch"</formula>
    </cfRule>
    <cfRule type="cellIs" dxfId="51" priority="99" stopIfTrue="1" operator="equal">
      <formula>"Richtig"</formula>
    </cfRule>
    <cfRule type="cellIs" dxfId="50" priority="95" stopIfTrue="1" operator="equal">
      <formula>"Antwort fehlt"</formula>
    </cfRule>
  </conditionalFormatting>
  <conditionalFormatting sqref="M44">
    <cfRule type="cellIs" dxfId="21" priority="13" operator="equal">
      <formula>"Antwort fehlt"</formula>
    </cfRule>
    <cfRule type="cellIs" dxfId="22" priority="14" operator="equal">
      <formula>"Richtig"</formula>
    </cfRule>
    <cfRule type="cellIs" dxfId="23" priority="15" operator="equal">
      <formula>"Falsch"</formula>
    </cfRule>
  </conditionalFormatting>
  <conditionalFormatting sqref="M71">
    <cfRule type="cellIs" dxfId="20" priority="16" operator="equal">
      <formula>"Antwort fehlt"</formula>
    </cfRule>
    <cfRule type="cellIs" dxfId="19" priority="17" operator="equal">
      <formula>"Richtig"</formula>
    </cfRule>
    <cfRule type="cellIs" dxfId="18" priority="18" operator="equal">
      <formula>"Falsch"</formula>
    </cfRule>
  </conditionalFormatting>
  <conditionalFormatting sqref="M92">
    <cfRule type="cellIs" dxfId="16" priority="19" operator="equal">
      <formula>"Antwort fehlt"</formula>
    </cfRule>
    <cfRule type="cellIs" dxfId="15" priority="20" operator="equal">
      <formula>"Richtig"</formula>
    </cfRule>
    <cfRule type="cellIs" dxfId="17" priority="21" operator="equal">
      <formula>"Falsch"</formula>
    </cfRule>
  </conditionalFormatting>
  <conditionalFormatting sqref="M107">
    <cfRule type="cellIs" dxfId="14" priority="22" operator="equal">
      <formula>"Antwort fehlt"</formula>
    </cfRule>
    <cfRule type="cellIs" dxfId="12" priority="23" operator="equal">
      <formula>"Richtig"</formula>
    </cfRule>
    <cfRule type="cellIs" dxfId="13" priority="24" operator="equal">
      <formula>"Falsch"</formula>
    </cfRule>
  </conditionalFormatting>
  <conditionalFormatting sqref="X44">
    <cfRule type="cellIs" dxfId="10" priority="1" operator="equal">
      <formula>"Antwort fehlt"</formula>
    </cfRule>
    <cfRule type="cellIs" dxfId="11" priority="2" operator="equal">
      <formula>"Richtig"</formula>
    </cfRule>
    <cfRule type="cellIs" dxfId="9" priority="3" operator="equal">
      <formula>"Falsch"</formula>
    </cfRule>
  </conditionalFormatting>
  <conditionalFormatting sqref="X71">
    <cfRule type="cellIs" dxfId="7" priority="4" operator="equal">
      <formula>"Antwort fehlt"</formula>
    </cfRule>
    <cfRule type="cellIs" dxfId="6" priority="5" operator="equal">
      <formula>"Richtig"</formula>
    </cfRule>
    <cfRule type="cellIs" dxfId="8" priority="6" operator="equal">
      <formula>"Falsch"</formula>
    </cfRule>
  </conditionalFormatting>
  <conditionalFormatting sqref="X92">
    <cfRule type="cellIs" dxfId="3" priority="7" operator="equal">
      <formula>"Antwort fehlt"</formula>
    </cfRule>
    <cfRule type="cellIs" dxfId="5" priority="8" operator="equal">
      <formula>"Richtig"</formula>
    </cfRule>
    <cfRule type="cellIs" dxfId="4" priority="9" operator="equal">
      <formula>"Falsch"</formula>
    </cfRule>
  </conditionalFormatting>
  <conditionalFormatting sqref="X107">
    <cfRule type="cellIs" dxfId="2" priority="10" operator="equal">
      <formula>"Antwort fehlt"</formula>
    </cfRule>
    <cfRule type="cellIs" dxfId="1" priority="11" operator="equal">
      <formula>"Richtig"</formula>
    </cfRule>
    <cfRule type="cellIs" dxfId="0" priority="12" operator="equal">
      <formula>"Falsch"</formula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ErrorMessage="1" xr:uid="{2667879D-6BB5-4BE5-9B27-5F1BBC9E3459}">
          <x14:formula1>
            <xm:f>'Antworten BMS_KFF'!$B$2:$B$6</xm:f>
          </x14:formula1>
          <xm:sqref>D120:D134 D96:D107 D48:D71 D5:D44 D75:D92 D138:D147 D198:D209 D169:D193 D151:D165</xm:sqref>
        </x14:dataValidation>
        <x14:dataValidation type="list" allowBlank="1" showDropDown="1" showInputMessage="1" showErrorMessage="1" xr:uid="{A279E07A-9F86-46F0-B822-799898C8D718}">
          <x14:formula1>
            <xm:f>'Antworten BMS_KFF'!$B$8</xm:f>
          </x14:formula1>
          <xm:sqref>D215:E284 D294:H363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71BC-1744-4F18-9507-D04F50BB8A31}">
  <dimension ref="B1:V29"/>
  <sheetViews>
    <sheetView zoomScaleNormal="100" workbookViewId="0">
      <pane xSplit="5" topLeftCell="F1" activePane="topRight" state="frozen"/>
      <selection pane="topRight" activeCell="C28" sqref="C28:N28"/>
    </sheetView>
  </sheetViews>
  <sheetFormatPr baseColWidth="10" defaultColWidth="11.5" defaultRowHeight="15" x14ac:dyDescent="0.2"/>
  <cols>
    <col min="1" max="1" width="11.5" style="1"/>
    <col min="2" max="2" width="9.5" style="1" bestFit="1" customWidth="1"/>
    <col min="3" max="3" width="11.5" style="1"/>
    <col min="4" max="4" width="6.5" style="1" bestFit="1" customWidth="1"/>
    <col min="5" max="5" width="10.1640625" style="1" bestFit="1" customWidth="1"/>
    <col min="6" max="22" width="14.5" style="1" customWidth="1"/>
    <col min="23" max="16384" width="11.5" style="1"/>
  </cols>
  <sheetData>
    <row r="1" spans="2:22" ht="16" thickBot="1" x14ac:dyDescent="0.25"/>
    <row r="2" spans="2:22" ht="16" x14ac:dyDescent="0.2">
      <c r="B2" s="214" t="s">
        <v>129</v>
      </c>
      <c r="C2" s="216" t="s">
        <v>130</v>
      </c>
      <c r="D2" s="216" t="s">
        <v>131</v>
      </c>
      <c r="E2" s="218" t="s">
        <v>132</v>
      </c>
      <c r="F2" s="186" t="s">
        <v>133</v>
      </c>
      <c r="G2" s="161" t="s">
        <v>147</v>
      </c>
      <c r="H2" s="187" t="s">
        <v>147</v>
      </c>
      <c r="I2" s="187" t="s">
        <v>147</v>
      </c>
      <c r="J2" s="161" t="s">
        <v>147</v>
      </c>
      <c r="K2" s="187" t="s">
        <v>147</v>
      </c>
      <c r="L2" s="187" t="s">
        <v>147</v>
      </c>
      <c r="M2" s="161" t="s">
        <v>147</v>
      </c>
      <c r="N2" s="187" t="s">
        <v>147</v>
      </c>
      <c r="O2" s="187" t="s">
        <v>147</v>
      </c>
      <c r="P2" s="161" t="s">
        <v>147</v>
      </c>
      <c r="Q2" s="187" t="s">
        <v>147</v>
      </c>
      <c r="R2" s="187" t="s">
        <v>147</v>
      </c>
      <c r="S2" s="161" t="s">
        <v>147</v>
      </c>
      <c r="T2" s="187" t="s">
        <v>147</v>
      </c>
      <c r="U2" s="187" t="s">
        <v>147</v>
      </c>
      <c r="V2" s="161" t="s">
        <v>147</v>
      </c>
    </row>
    <row r="3" spans="2:22" ht="16" thickBot="1" x14ac:dyDescent="0.25">
      <c r="B3" s="215"/>
      <c r="C3" s="217"/>
      <c r="D3" s="217"/>
      <c r="E3" s="219"/>
      <c r="F3" s="188">
        <v>45410</v>
      </c>
      <c r="G3" s="189">
        <v>45411</v>
      </c>
      <c r="H3" s="189">
        <v>45412</v>
      </c>
      <c r="I3" s="189">
        <v>45413</v>
      </c>
      <c r="J3" s="189">
        <v>45414</v>
      </c>
      <c r="K3" s="189">
        <v>45415</v>
      </c>
      <c r="L3" s="189">
        <v>45416</v>
      </c>
      <c r="M3" s="189">
        <v>45417</v>
      </c>
      <c r="N3" s="189">
        <v>45418</v>
      </c>
      <c r="O3" s="189">
        <v>45419</v>
      </c>
      <c r="P3" s="189">
        <v>45420</v>
      </c>
      <c r="Q3" s="189">
        <v>45421</v>
      </c>
      <c r="R3" s="189">
        <v>45422</v>
      </c>
      <c r="S3" s="189">
        <v>45423</v>
      </c>
      <c r="T3" s="189">
        <v>45424</v>
      </c>
      <c r="U3" s="189">
        <v>45425</v>
      </c>
      <c r="V3" s="190">
        <v>45426</v>
      </c>
    </row>
    <row r="4" spans="2:22" x14ac:dyDescent="0.2">
      <c r="B4" s="90" t="s">
        <v>2</v>
      </c>
      <c r="C4" s="92">
        <v>40</v>
      </c>
      <c r="D4" s="220">
        <v>0.4</v>
      </c>
      <c r="E4" s="221">
        <v>94</v>
      </c>
      <c r="F4" s="185" t="str">
        <f>Antwortübertragungsbogen!AA4</f>
        <v/>
      </c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</row>
    <row r="5" spans="2:22" x14ac:dyDescent="0.2">
      <c r="B5" s="90" t="s">
        <v>13</v>
      </c>
      <c r="C5" s="92">
        <v>24</v>
      </c>
      <c r="D5" s="220"/>
      <c r="E5" s="221"/>
      <c r="F5" s="93" t="str">
        <f>Antwortübertragungsbogen!AA47</f>
        <v/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</row>
    <row r="6" spans="2:22" x14ac:dyDescent="0.2">
      <c r="B6" s="90" t="s">
        <v>14</v>
      </c>
      <c r="C6" s="92">
        <v>18</v>
      </c>
      <c r="D6" s="220"/>
      <c r="E6" s="221"/>
      <c r="F6" s="93" t="str">
        <f>Antwortübertragungsbogen!AA74</f>
        <v/>
      </c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2:22" ht="16" thickBot="1" x14ac:dyDescent="0.25">
      <c r="B7" s="90" t="s">
        <v>134</v>
      </c>
      <c r="C7" s="92">
        <v>12</v>
      </c>
      <c r="D7" s="220"/>
      <c r="E7" s="221"/>
      <c r="F7" s="93" t="str">
        <f>Antwortübertragungsbogen!AA95</f>
        <v/>
      </c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</row>
    <row r="8" spans="2:22" s="72" customFormat="1" ht="16" thickBot="1" x14ac:dyDescent="0.25">
      <c r="B8" s="223" t="s">
        <v>135</v>
      </c>
      <c r="C8" s="224"/>
      <c r="D8" s="224"/>
      <c r="E8" s="225"/>
      <c r="F8" s="152">
        <f>SUM(F4:F7)/$E$4*$D$4</f>
        <v>0</v>
      </c>
      <c r="G8" s="152">
        <f>SUM(G4:G7)/$E$4*$D$4</f>
        <v>0</v>
      </c>
      <c r="H8" s="152">
        <f>SUM(H4:H7)/$E$4*$D$4</f>
        <v>0</v>
      </c>
      <c r="I8" s="152">
        <f t="shared" ref="I8:V8" si="0">SUM(I4:I7)/$E$4*$D$4</f>
        <v>0</v>
      </c>
      <c r="J8" s="152">
        <f t="shared" si="0"/>
        <v>0</v>
      </c>
      <c r="K8" s="152">
        <f t="shared" si="0"/>
        <v>0</v>
      </c>
      <c r="L8" s="152">
        <f t="shared" si="0"/>
        <v>0</v>
      </c>
      <c r="M8" s="152">
        <f t="shared" si="0"/>
        <v>0</v>
      </c>
      <c r="N8" s="152">
        <f t="shared" si="0"/>
        <v>0</v>
      </c>
      <c r="O8" s="152">
        <f t="shared" si="0"/>
        <v>0</v>
      </c>
      <c r="P8" s="152">
        <f t="shared" si="0"/>
        <v>0</v>
      </c>
      <c r="Q8" s="152">
        <f t="shared" si="0"/>
        <v>0</v>
      </c>
      <c r="R8" s="152">
        <f t="shared" si="0"/>
        <v>0</v>
      </c>
      <c r="S8" s="152">
        <f t="shared" si="0"/>
        <v>0</v>
      </c>
      <c r="T8" s="152">
        <f t="shared" si="0"/>
        <v>0</v>
      </c>
      <c r="U8" s="152">
        <f t="shared" si="0"/>
        <v>0</v>
      </c>
      <c r="V8" s="152">
        <f t="shared" si="0"/>
        <v>0</v>
      </c>
    </row>
    <row r="9" spans="2:22" s="73" customFormat="1" ht="16" thickBot="1" x14ac:dyDescent="0.25">
      <c r="B9" s="202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4"/>
    </row>
    <row r="10" spans="2:22" ht="16" thickBot="1" x14ac:dyDescent="0.25">
      <c r="B10" s="89" t="s">
        <v>136</v>
      </c>
      <c r="C10" s="91">
        <v>80</v>
      </c>
      <c r="D10" s="227">
        <v>0.2</v>
      </c>
      <c r="E10" s="230">
        <v>130</v>
      </c>
      <c r="F10" s="169" t="str">
        <f>Antwortübertragungsbogen!Z111</f>
        <v/>
      </c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</row>
    <row r="11" spans="2:22" ht="16" thickBot="1" x14ac:dyDescent="0.25">
      <c r="B11" s="163" t="s">
        <v>137</v>
      </c>
      <c r="C11" s="164">
        <v>50</v>
      </c>
      <c r="D11" s="229"/>
      <c r="E11" s="231"/>
      <c r="F11" s="170" t="str">
        <f>Antwortübertragungsbogen!Z114</f>
        <v/>
      </c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</row>
    <row r="12" spans="2:22" s="72" customFormat="1" ht="16" thickBot="1" x14ac:dyDescent="0.25">
      <c r="B12" s="223" t="s">
        <v>135</v>
      </c>
      <c r="C12" s="224"/>
      <c r="D12" s="224"/>
      <c r="E12" s="225"/>
      <c r="F12" s="152">
        <f>SUM(F10:F11)/E10</f>
        <v>0</v>
      </c>
      <c r="G12" s="152">
        <f t="shared" ref="G12:V12" si="1">G10/$C$10*$D$10</f>
        <v>0</v>
      </c>
      <c r="H12" s="152">
        <f t="shared" si="1"/>
        <v>0</v>
      </c>
      <c r="I12" s="152">
        <f t="shared" si="1"/>
        <v>0</v>
      </c>
      <c r="J12" s="152">
        <f t="shared" si="1"/>
        <v>0</v>
      </c>
      <c r="K12" s="152">
        <f t="shared" si="1"/>
        <v>0</v>
      </c>
      <c r="L12" s="152">
        <f t="shared" si="1"/>
        <v>0</v>
      </c>
      <c r="M12" s="152">
        <f t="shared" si="1"/>
        <v>0</v>
      </c>
      <c r="N12" s="152">
        <f t="shared" si="1"/>
        <v>0</v>
      </c>
      <c r="O12" s="152">
        <f t="shared" si="1"/>
        <v>0</v>
      </c>
      <c r="P12" s="152">
        <f t="shared" si="1"/>
        <v>0</v>
      </c>
      <c r="Q12" s="152">
        <f t="shared" si="1"/>
        <v>0</v>
      </c>
      <c r="R12" s="152">
        <f t="shared" si="1"/>
        <v>0</v>
      </c>
      <c r="S12" s="152">
        <f t="shared" si="1"/>
        <v>0</v>
      </c>
      <c r="T12" s="152">
        <f t="shared" si="1"/>
        <v>0</v>
      </c>
      <c r="U12" s="152">
        <f t="shared" si="1"/>
        <v>0</v>
      </c>
      <c r="V12" s="152">
        <f t="shared" si="1"/>
        <v>0</v>
      </c>
    </row>
    <row r="13" spans="2:22" s="73" customFormat="1" ht="16" thickBot="1" x14ac:dyDescent="0.25"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4"/>
    </row>
    <row r="14" spans="2:22" x14ac:dyDescent="0.2">
      <c r="B14" s="89" t="s">
        <v>138</v>
      </c>
      <c r="C14" s="91">
        <v>15</v>
      </c>
      <c r="D14" s="226">
        <v>0.4</v>
      </c>
      <c r="E14" s="222">
        <f>SUM(C14:C17)</f>
        <v>65</v>
      </c>
      <c r="F14" s="149" t="str">
        <f>Antwortübertragungsbogen!AA119</f>
        <v/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</row>
    <row r="15" spans="2:22" x14ac:dyDescent="0.2">
      <c r="B15" s="90" t="s">
        <v>139</v>
      </c>
      <c r="C15" s="92">
        <v>10</v>
      </c>
      <c r="D15" s="220"/>
      <c r="E15" s="221"/>
      <c r="F15" s="148" t="str">
        <f>Antwortübertragungsbogen!AA137</f>
        <v/>
      </c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</row>
    <row r="16" spans="2:22" x14ac:dyDescent="0.2">
      <c r="B16" s="90" t="s">
        <v>140</v>
      </c>
      <c r="C16" s="92">
        <v>15</v>
      </c>
      <c r="D16" s="220"/>
      <c r="E16" s="221"/>
      <c r="F16" s="148" t="str">
        <f>Antwortübertragungsbogen!AA150</f>
        <v/>
      </c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</row>
    <row r="17" spans="2:22" ht="16" thickBot="1" x14ac:dyDescent="0.25">
      <c r="B17" s="90" t="s">
        <v>141</v>
      </c>
      <c r="C17" s="92">
        <v>25</v>
      </c>
      <c r="D17" s="220"/>
      <c r="E17" s="221"/>
      <c r="F17" s="148" t="str">
        <f>Antwortübertragungsbogen!AA168</f>
        <v/>
      </c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2:22" s="72" customFormat="1" ht="16" thickBot="1" x14ac:dyDescent="0.25">
      <c r="B18" s="223" t="s">
        <v>135</v>
      </c>
      <c r="C18" s="224"/>
      <c r="D18" s="224"/>
      <c r="E18" s="225"/>
      <c r="F18" s="152">
        <f t="shared" ref="F18:V18" si="2">SUM(F14:F17)/$E$14*$D$14</f>
        <v>0</v>
      </c>
      <c r="G18" s="152">
        <f t="shared" si="2"/>
        <v>0</v>
      </c>
      <c r="H18" s="152">
        <f t="shared" si="2"/>
        <v>0</v>
      </c>
      <c r="I18" s="152">
        <f t="shared" si="2"/>
        <v>0</v>
      </c>
      <c r="J18" s="152">
        <f t="shared" si="2"/>
        <v>0</v>
      </c>
      <c r="K18" s="152">
        <f t="shared" si="2"/>
        <v>0</v>
      </c>
      <c r="L18" s="152">
        <f t="shared" si="2"/>
        <v>0</v>
      </c>
      <c r="M18" s="152">
        <f t="shared" si="2"/>
        <v>0</v>
      </c>
      <c r="N18" s="152">
        <f t="shared" si="2"/>
        <v>0</v>
      </c>
      <c r="O18" s="152">
        <f t="shared" si="2"/>
        <v>0</v>
      </c>
      <c r="P18" s="152">
        <f t="shared" si="2"/>
        <v>0</v>
      </c>
      <c r="Q18" s="152">
        <f t="shared" si="2"/>
        <v>0</v>
      </c>
      <c r="R18" s="152">
        <f t="shared" si="2"/>
        <v>0</v>
      </c>
      <c r="S18" s="152">
        <f t="shared" si="2"/>
        <v>0</v>
      </c>
      <c r="T18" s="152">
        <f t="shared" si="2"/>
        <v>0</v>
      </c>
      <c r="U18" s="152">
        <f t="shared" si="2"/>
        <v>0</v>
      </c>
      <c r="V18" s="152">
        <f t="shared" si="2"/>
        <v>0</v>
      </c>
    </row>
    <row r="19" spans="2:22" s="73" customFormat="1" ht="16" thickBot="1" x14ac:dyDescent="0.25">
      <c r="B19" s="202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4"/>
    </row>
    <row r="20" spans="2:22" x14ac:dyDescent="0.2">
      <c r="B20" s="89" t="s">
        <v>142</v>
      </c>
      <c r="C20" s="91">
        <v>12</v>
      </c>
      <c r="D20" s="227">
        <v>0.1</v>
      </c>
      <c r="E20" s="235">
        <f>SUM(C20:C22)</f>
        <v>40</v>
      </c>
      <c r="F20" s="149" t="str">
        <f>Antwortübertragungsbogen!AA197</f>
        <v/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</row>
    <row r="21" spans="2:22" x14ac:dyDescent="0.2">
      <c r="B21" s="90" t="s">
        <v>143</v>
      </c>
      <c r="C21" s="92">
        <v>14</v>
      </c>
      <c r="D21" s="228"/>
      <c r="E21" s="236"/>
      <c r="F21" s="150" t="str">
        <f>Antwortübertragungsbogen!AB212</f>
        <v/>
      </c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</row>
    <row r="22" spans="2:22" ht="16" thickBot="1" x14ac:dyDescent="0.25">
      <c r="B22" s="94" t="s">
        <v>144</v>
      </c>
      <c r="C22" s="95">
        <v>14</v>
      </c>
      <c r="D22" s="229"/>
      <c r="E22" s="237"/>
      <c r="F22" s="151" t="str">
        <f>Antwortübertragungsbogen!AE287</f>
        <v/>
      </c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</row>
    <row r="23" spans="2:22" s="72" customFormat="1" ht="16" thickBot="1" x14ac:dyDescent="0.25">
      <c r="B23" s="223" t="s">
        <v>135</v>
      </c>
      <c r="C23" s="224"/>
      <c r="D23" s="224"/>
      <c r="E23" s="225"/>
      <c r="F23" s="152">
        <f>SUM(F20:F22)/$E$20*$D$20</f>
        <v>0</v>
      </c>
      <c r="G23" s="152">
        <f t="shared" ref="G23:V23" si="3">SUM(G20:G22)/$E$20*$D$20</f>
        <v>0</v>
      </c>
      <c r="H23" s="152">
        <f t="shared" si="3"/>
        <v>0</v>
      </c>
      <c r="I23" s="152">
        <f t="shared" si="3"/>
        <v>0</v>
      </c>
      <c r="J23" s="152">
        <f t="shared" si="3"/>
        <v>0</v>
      </c>
      <c r="K23" s="152">
        <f t="shared" si="3"/>
        <v>0</v>
      </c>
      <c r="L23" s="152">
        <f t="shared" si="3"/>
        <v>0</v>
      </c>
      <c r="M23" s="152">
        <f t="shared" si="3"/>
        <v>0</v>
      </c>
      <c r="N23" s="152">
        <f t="shared" si="3"/>
        <v>0</v>
      </c>
      <c r="O23" s="152">
        <f t="shared" si="3"/>
        <v>0</v>
      </c>
      <c r="P23" s="152">
        <f t="shared" si="3"/>
        <v>0</v>
      </c>
      <c r="Q23" s="152">
        <f t="shared" si="3"/>
        <v>0</v>
      </c>
      <c r="R23" s="152">
        <f t="shared" si="3"/>
        <v>0</v>
      </c>
      <c r="S23" s="152">
        <f t="shared" si="3"/>
        <v>0</v>
      </c>
      <c r="T23" s="152">
        <f t="shared" si="3"/>
        <v>0</v>
      </c>
      <c r="U23" s="152">
        <f t="shared" si="3"/>
        <v>0</v>
      </c>
      <c r="V23" s="152">
        <f t="shared" si="3"/>
        <v>0</v>
      </c>
    </row>
    <row r="24" spans="2:22" ht="16" thickBot="1" x14ac:dyDescent="0.25">
      <c r="B24" s="232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4"/>
    </row>
    <row r="25" spans="2:22" s="74" customFormat="1" ht="20" thickBot="1" x14ac:dyDescent="0.25">
      <c r="B25" s="205" t="s">
        <v>145</v>
      </c>
      <c r="C25" s="206"/>
      <c r="D25" s="206"/>
      <c r="E25" s="207"/>
      <c r="F25" s="159" t="str">
        <f>IF(Antwortübertragungsbogen!$H$365="X",F8+F12+F18+F23,"0,00%")</f>
        <v>0,00%</v>
      </c>
      <c r="G25" s="158">
        <f t="shared" ref="G25:V25" si="4">SUM(G23,G18,G12,G8)</f>
        <v>0</v>
      </c>
      <c r="H25" s="156">
        <f t="shared" si="4"/>
        <v>0</v>
      </c>
      <c r="I25" s="156">
        <f t="shared" si="4"/>
        <v>0</v>
      </c>
      <c r="J25" s="156">
        <f t="shared" si="4"/>
        <v>0</v>
      </c>
      <c r="K25" s="156">
        <f t="shared" si="4"/>
        <v>0</v>
      </c>
      <c r="L25" s="156">
        <f t="shared" si="4"/>
        <v>0</v>
      </c>
      <c r="M25" s="156">
        <f t="shared" si="4"/>
        <v>0</v>
      </c>
      <c r="N25" s="156">
        <f t="shared" si="4"/>
        <v>0</v>
      </c>
      <c r="O25" s="156">
        <f t="shared" si="4"/>
        <v>0</v>
      </c>
      <c r="P25" s="156">
        <f t="shared" si="4"/>
        <v>0</v>
      </c>
      <c r="Q25" s="156">
        <f t="shared" si="4"/>
        <v>0</v>
      </c>
      <c r="R25" s="156">
        <f t="shared" si="4"/>
        <v>0</v>
      </c>
      <c r="S25" s="156">
        <f t="shared" si="4"/>
        <v>0</v>
      </c>
      <c r="T25" s="156">
        <f t="shared" si="4"/>
        <v>0</v>
      </c>
      <c r="U25" s="156">
        <f t="shared" si="4"/>
        <v>0</v>
      </c>
      <c r="V25" s="157">
        <f t="shared" si="4"/>
        <v>0</v>
      </c>
    </row>
    <row r="26" spans="2:22" ht="16" thickBot="1" x14ac:dyDescent="0.25"/>
    <row r="27" spans="2:22" ht="19" x14ac:dyDescent="0.2">
      <c r="C27" s="208" t="str">
        <f>IF(Antwortübertragungsbogen!$H$365="X","Sobald der Probemedat abgeschlossen wurde und der Antwortübertragungsbogen ausgefüllt wurde, bitte diese im folgenden Link ausfüllen","")</f>
        <v/>
      </c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10"/>
    </row>
    <row r="28" spans="2:22" ht="16" thickBot="1" x14ac:dyDescent="0.25">
      <c r="C28" s="211" t="str">
        <f>IF(Antwortübertragungsbogen!$H$365="X","Hier klicken, um zu dem Feedback Formular zu kommen","")</f>
        <v/>
      </c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3"/>
    </row>
    <row r="29" spans="2:22" ht="12" customHeight="1" x14ac:dyDescent="0.2">
      <c r="C29" s="75"/>
    </row>
  </sheetData>
  <mergeCells count="23">
    <mergeCell ref="D20:D22"/>
    <mergeCell ref="D10:D11"/>
    <mergeCell ref="E10:E11"/>
    <mergeCell ref="B19:V19"/>
    <mergeCell ref="B24:V24"/>
    <mergeCell ref="B13:V13"/>
    <mergeCell ref="E20:E22"/>
    <mergeCell ref="B9:V9"/>
    <mergeCell ref="B25:E25"/>
    <mergeCell ref="C27:N27"/>
    <mergeCell ref="C28:N28"/>
    <mergeCell ref="B2:B3"/>
    <mergeCell ref="C2:C3"/>
    <mergeCell ref="D2:D3"/>
    <mergeCell ref="E2:E3"/>
    <mergeCell ref="D4:D7"/>
    <mergeCell ref="E4:E7"/>
    <mergeCell ref="E14:E17"/>
    <mergeCell ref="B12:E12"/>
    <mergeCell ref="B8:E8"/>
    <mergeCell ref="B23:E23"/>
    <mergeCell ref="B18:E18"/>
    <mergeCell ref="D14:D17"/>
  </mergeCells>
  <phoneticPr fontId="9" type="noConversion"/>
  <conditionalFormatting sqref="F4:V8 F10:V12 F14:V18 F20:V23">
    <cfRule type="cellIs" dxfId="25" priority="14" operator="greaterThan">
      <formula>0</formula>
    </cfRule>
  </conditionalFormatting>
  <conditionalFormatting sqref="F8:V8 F12:V12 F18:V18 F23:V23">
    <cfRule type="cellIs" priority="12" operator="greaterThan">
      <formula>0</formula>
    </cfRule>
  </conditionalFormatting>
  <conditionalFormatting sqref="F25:V25">
    <cfRule type="cellIs" dxfId="24" priority="4" operator="greaterThanOrEqual">
      <formula>0.73</formula>
    </cfRule>
  </conditionalFormatting>
  <hyperlinks>
    <hyperlink ref="C28" r:id="rId1" display="Bitte hier klicken, sobald der Probe MedAT abgeschlossen ist" xr:uid="{AFBF7274-A2AE-436F-830B-794A1E8B50D7}"/>
    <hyperlink ref="C28:L28" r:id="rId2" display="https://forms.office.com/r/e3je6Z8agc" xr:uid="{4E3E6B25-11CC-4008-99B8-7F5D59BBFB2E}"/>
    <hyperlink ref="C28:N28" r:id="rId3" display="https://forms.office.com/e/8JBstCRiUe" xr:uid="{96C78361-F975-488D-AF39-CF3C167C2076}"/>
  </hyperlinks>
  <pageMargins left="0.7" right="0.7" top="0.78740157499999996" bottom="0.78740157499999996" header="0.3" footer="0.3"/>
  <pageSetup paperSize="9" orientation="portrait" horizontalDpi="4294967293" verticalDpi="4294967293" r:id="rId4"/>
  <ignoredErrors>
    <ignoredError sqref="I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0FAE-BF42-4148-9E44-E0825D8B6FB0}">
  <dimension ref="B2:B8"/>
  <sheetViews>
    <sheetView workbookViewId="0">
      <selection activeCell="B9" sqref="B9"/>
    </sheetView>
  </sheetViews>
  <sheetFormatPr baseColWidth="10" defaultColWidth="11.5" defaultRowHeight="15" x14ac:dyDescent="0.2"/>
  <sheetData>
    <row r="2" spans="2:2" x14ac:dyDescent="0.2">
      <c r="B2" t="s">
        <v>11</v>
      </c>
    </row>
    <row r="3" spans="2:2" x14ac:dyDescent="0.2">
      <c r="B3" t="s">
        <v>49</v>
      </c>
    </row>
    <row r="4" spans="2:2" x14ac:dyDescent="0.2">
      <c r="B4" t="s">
        <v>50</v>
      </c>
    </row>
    <row r="5" spans="2:2" x14ac:dyDescent="0.2">
      <c r="B5" t="s">
        <v>51</v>
      </c>
    </row>
    <row r="6" spans="2:2" x14ac:dyDescent="0.2">
      <c r="B6" t="s">
        <v>52</v>
      </c>
    </row>
    <row r="8" spans="2:2" x14ac:dyDescent="0.2">
      <c r="B8" t="s">
        <v>42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353b9d-1acc-474f-a037-32afa0aad060" xsi:nil="true"/>
    <lcf76f155ced4ddcb4097134ff3c332f xmlns="ba1b9e56-8e03-4996-965e-76830146ab9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F551D6A924F04DBFE61365A1BA86DA" ma:contentTypeVersion="17" ma:contentTypeDescription="Ein neues Dokument erstellen." ma:contentTypeScope="" ma:versionID="40da138b7d8b13db0d83a20a2017ba70">
  <xsd:schema xmlns:xsd="http://www.w3.org/2001/XMLSchema" xmlns:xs="http://www.w3.org/2001/XMLSchema" xmlns:p="http://schemas.microsoft.com/office/2006/metadata/properties" xmlns:ns2="ba1b9e56-8e03-4996-965e-76830146ab93" xmlns:ns3="2e353b9d-1acc-474f-a037-32afa0aad060" targetNamespace="http://schemas.microsoft.com/office/2006/metadata/properties" ma:root="true" ma:fieldsID="16accfa677e0b6c504f688fa8089fbe9" ns2:_="" ns3:_="">
    <xsd:import namespace="ba1b9e56-8e03-4996-965e-76830146ab93"/>
    <xsd:import namespace="2e353b9d-1acc-474f-a037-32afa0aad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b9e56-8e03-4996-965e-76830146a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b8bc76e2-5ce6-41a4-9528-09dbf10cb5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53b9d-1acc-474f-a037-32afa0aad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2b09cbc-34d8-4b36-b494-dfab406cf4a8}" ma:internalName="TaxCatchAll" ma:showField="CatchAllData" ma:web="2e353b9d-1acc-474f-a037-32afa0aad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20F568-9D66-4899-BD81-1118F885B228}">
  <ds:schemaRefs>
    <ds:schemaRef ds:uri="http://schemas.microsoft.com/office/2006/metadata/properties"/>
    <ds:schemaRef ds:uri="http://schemas.microsoft.com/office/infopath/2007/PartnerControls"/>
    <ds:schemaRef ds:uri="2e353b9d-1acc-474f-a037-32afa0aad060"/>
    <ds:schemaRef ds:uri="ba1b9e56-8e03-4996-965e-76830146ab93"/>
  </ds:schemaRefs>
</ds:datastoreItem>
</file>

<file path=customXml/itemProps2.xml><?xml version="1.0" encoding="utf-8"?>
<ds:datastoreItem xmlns:ds="http://schemas.openxmlformats.org/officeDocument/2006/customXml" ds:itemID="{04A76F30-38FB-47AA-BF88-EA00A1DB30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b9e56-8e03-4996-965e-76830146ab93"/>
    <ds:schemaRef ds:uri="2e353b9d-1acc-474f-a037-32afa0aad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D5A16F-343A-4196-B6D1-ACD7EF785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Antwortübertragungsbogen</vt:lpstr>
      <vt:lpstr>MedAT-Z Auswertung</vt:lpstr>
      <vt:lpstr>Antworten BMS_KFF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MedAT_Statistik_Vorlage_Künzel</dc:title>
  <dc:subject/>
  <dc:creator>Christoph Künzel</dc:creator>
  <cp:keywords/>
  <dc:description/>
  <cp:lastModifiedBy>StudentIn</cp:lastModifiedBy>
  <cp:revision/>
  <dcterms:created xsi:type="dcterms:W3CDTF">2020-05-10T12:59:43Z</dcterms:created>
  <dcterms:modified xsi:type="dcterms:W3CDTF">2024-04-28T16:33:38Z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0x0101005EF551D6A924F04DBFE61365A1BA86DA</vt:lpwstr>
  </property>
  <property fmtid="{D5CDD505-2E9C-101B-9397-08002B2CF9AE}" pid="3" name="MediaServiceImageTags">
    <vt:lpwstr/>
  </property>
</Properties>
</file>